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KP\"/>
    </mc:Choice>
  </mc:AlternateContent>
  <xr:revisionPtr revIDLastSave="0" documentId="13_ncr:1_{0045938A-E3D8-454C-9B54-3A8397D094B3}" xr6:coauthVersionLast="47" xr6:coauthVersionMax="47" xr10:uidLastSave="{00000000-0000-0000-0000-000000000000}"/>
  <bookViews>
    <workbookView xWindow="-108" yWindow="-108" windowWidth="23256" windowHeight="12576" xr2:uid="{962278D9-E286-4BA9-BA6F-C6D5C30E57B0}"/>
  </bookViews>
  <sheets>
    <sheet name="OEE" sheetId="1" r:id="rId1"/>
    <sheet name="Six Big Loss" sheetId="4" r:id="rId2"/>
    <sheet name="Rekap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44" i="1" l="1"/>
  <c r="O332" i="1"/>
  <c r="D18" i="5"/>
  <c r="D17" i="5"/>
  <c r="D16" i="5"/>
  <c r="D15" i="5"/>
  <c r="D14" i="5"/>
  <c r="D13" i="5"/>
  <c r="D12" i="5"/>
  <c r="C18" i="5"/>
  <c r="D7" i="5"/>
  <c r="E7" i="5"/>
  <c r="F7" i="5"/>
  <c r="G7" i="5"/>
  <c r="H7" i="5"/>
  <c r="C7" i="5"/>
  <c r="F6" i="5"/>
  <c r="F5" i="5"/>
  <c r="D6" i="5"/>
  <c r="D5" i="5"/>
  <c r="C6" i="5"/>
  <c r="C5" i="5"/>
  <c r="P159" i="4"/>
  <c r="H177" i="4"/>
  <c r="N115" i="4"/>
  <c r="G133" i="4"/>
  <c r="R71" i="4"/>
  <c r="I89" i="4"/>
  <c r="N27" i="4"/>
  <c r="G45" i="4"/>
  <c r="N247" i="4"/>
  <c r="N227" i="4"/>
  <c r="N228" i="4"/>
  <c r="N229" i="4"/>
  <c r="N230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N244" i="4"/>
  <c r="N245" i="4"/>
  <c r="N24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N226" i="4"/>
  <c r="L226" i="4"/>
  <c r="G265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26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182" i="4"/>
  <c r="N202" i="4"/>
  <c r="P202" i="4" s="1"/>
  <c r="N201" i="4"/>
  <c r="P201" i="4" s="1"/>
  <c r="N200" i="4"/>
  <c r="P200" i="4" s="1"/>
  <c r="N199" i="4"/>
  <c r="P199" i="4"/>
  <c r="N198" i="4"/>
  <c r="N197" i="4"/>
  <c r="P197" i="4" s="1"/>
  <c r="N196" i="4"/>
  <c r="P196" i="4" s="1"/>
  <c r="N195" i="4"/>
  <c r="P195" i="4" s="1"/>
  <c r="N194" i="4"/>
  <c r="N193" i="4"/>
  <c r="N192" i="4"/>
  <c r="N191" i="4"/>
  <c r="P191" i="4" s="1"/>
  <c r="N190" i="4"/>
  <c r="P190" i="4" s="1"/>
  <c r="N189" i="4"/>
  <c r="P189" i="4" s="1"/>
  <c r="N188" i="4"/>
  <c r="N187" i="4"/>
  <c r="P187" i="4" s="1"/>
  <c r="N186" i="4"/>
  <c r="N185" i="4"/>
  <c r="P185" i="4" s="1"/>
  <c r="N184" i="4"/>
  <c r="P184" i="4" s="1"/>
  <c r="N183" i="4"/>
  <c r="P183" i="4" s="1"/>
  <c r="N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182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P155" i="4"/>
  <c r="P156" i="4"/>
  <c r="P157" i="4"/>
  <c r="P158" i="4"/>
  <c r="P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38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94" i="4"/>
  <c r="L11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94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Q50" i="4"/>
  <c r="P50" i="4"/>
  <c r="O50" i="4"/>
  <c r="N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50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6" i="4"/>
  <c r="G87" i="1"/>
  <c r="J267" i="1"/>
  <c r="N353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R311" i="1"/>
  <c r="Q311" i="1"/>
  <c r="P311" i="1"/>
  <c r="O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J311" i="1"/>
  <c r="I311" i="1"/>
  <c r="H311" i="1"/>
  <c r="G311" i="1"/>
  <c r="J306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R288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67" i="1"/>
  <c r="Q268" i="1"/>
  <c r="Q269" i="1"/>
  <c r="Q270" i="1"/>
  <c r="Q271" i="1"/>
  <c r="Q272" i="1"/>
  <c r="Q273" i="1"/>
  <c r="Q274" i="1"/>
  <c r="Q275" i="1"/>
  <c r="Q288" i="1" s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67" i="1"/>
  <c r="P268" i="1"/>
  <c r="P269" i="1"/>
  <c r="P270" i="1"/>
  <c r="P271" i="1"/>
  <c r="P272" i="1"/>
  <c r="P273" i="1"/>
  <c r="P274" i="1"/>
  <c r="P275" i="1"/>
  <c r="P276" i="1"/>
  <c r="P277" i="1"/>
  <c r="P278" i="1"/>
  <c r="P288" i="1" s="1"/>
  <c r="P279" i="1"/>
  <c r="P280" i="1"/>
  <c r="P281" i="1"/>
  <c r="P282" i="1"/>
  <c r="P283" i="1"/>
  <c r="P284" i="1"/>
  <c r="P285" i="1"/>
  <c r="P286" i="1"/>
  <c r="P287" i="1"/>
  <c r="P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267" i="1"/>
  <c r="H306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267" i="1"/>
  <c r="O288" i="1"/>
  <c r="G306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22" i="1"/>
  <c r="Q223" i="1"/>
  <c r="Q224" i="1"/>
  <c r="Q225" i="1"/>
  <c r="Q226" i="1"/>
  <c r="Q227" i="1"/>
  <c r="Q228" i="1"/>
  <c r="Q229" i="1"/>
  <c r="Q230" i="1"/>
  <c r="Q231" i="1"/>
  <c r="Q232" i="1"/>
  <c r="Q233" i="1"/>
  <c r="Q243" i="1" s="1"/>
  <c r="Q234" i="1"/>
  <c r="Q235" i="1"/>
  <c r="Q236" i="1"/>
  <c r="Q237" i="1"/>
  <c r="Q238" i="1"/>
  <c r="Q239" i="1"/>
  <c r="Q240" i="1"/>
  <c r="Q241" i="1"/>
  <c r="Q242" i="1"/>
  <c r="Q222" i="1"/>
  <c r="I261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22" i="1"/>
  <c r="H261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22" i="1"/>
  <c r="P228" i="1"/>
  <c r="P229" i="1"/>
  <c r="P231" i="1"/>
  <c r="P234" i="1"/>
  <c r="P240" i="1"/>
  <c r="P241" i="1"/>
  <c r="G255" i="1"/>
  <c r="G256" i="1"/>
  <c r="G257" i="1"/>
  <c r="L198" i="1"/>
  <c r="G216" i="1"/>
  <c r="N133" i="1"/>
  <c r="N135" i="1"/>
  <c r="N63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42" i="1"/>
  <c r="H81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42" i="1"/>
  <c r="G95" i="1"/>
  <c r="G100" i="1"/>
  <c r="G107" i="1"/>
  <c r="G117" i="1"/>
  <c r="G119" i="1"/>
  <c r="G120" i="1"/>
  <c r="G121" i="1"/>
  <c r="G122" i="1"/>
  <c r="G124" i="1"/>
  <c r="L133" i="1"/>
  <c r="P223" i="1" s="1"/>
  <c r="L134" i="1"/>
  <c r="P224" i="1" s="1"/>
  <c r="L135" i="1"/>
  <c r="P225" i="1" s="1"/>
  <c r="L136" i="1"/>
  <c r="P226" i="1" s="1"/>
  <c r="L137" i="1"/>
  <c r="P227" i="1" s="1"/>
  <c r="L138" i="1"/>
  <c r="L139" i="1"/>
  <c r="L140" i="1"/>
  <c r="P230" i="1" s="1"/>
  <c r="L141" i="1"/>
  <c r="L142" i="1"/>
  <c r="P232" i="1" s="1"/>
  <c r="L143" i="1"/>
  <c r="P233" i="1" s="1"/>
  <c r="L144" i="1"/>
  <c r="L145" i="1"/>
  <c r="P235" i="1" s="1"/>
  <c r="L146" i="1"/>
  <c r="P236" i="1" s="1"/>
  <c r="L147" i="1"/>
  <c r="P237" i="1" s="1"/>
  <c r="L148" i="1"/>
  <c r="P238" i="1" s="1"/>
  <c r="L149" i="1"/>
  <c r="P239" i="1" s="1"/>
  <c r="L150" i="1"/>
  <c r="L151" i="1"/>
  <c r="L152" i="1"/>
  <c r="P242" i="1" s="1"/>
  <c r="L132" i="1"/>
  <c r="P222" i="1" s="1"/>
  <c r="G163" i="1"/>
  <c r="G253" i="1" s="1"/>
  <c r="G164" i="1"/>
  <c r="G254" i="1" s="1"/>
  <c r="G165" i="1"/>
  <c r="G166" i="1"/>
  <c r="G167" i="1"/>
  <c r="G168" i="1"/>
  <c r="G258" i="1" s="1"/>
  <c r="G169" i="1"/>
  <c r="G259" i="1" s="1"/>
  <c r="G170" i="1"/>
  <c r="G260" i="1" s="1"/>
  <c r="G162" i="1"/>
  <c r="G252" i="1" s="1"/>
  <c r="G134" i="1"/>
  <c r="G89" i="1" s="1"/>
  <c r="G136" i="1"/>
  <c r="G137" i="1"/>
  <c r="G227" i="1" s="1"/>
  <c r="G138" i="1"/>
  <c r="G228" i="1" s="1"/>
  <c r="G139" i="1"/>
  <c r="G229" i="1" s="1"/>
  <c r="G140" i="1"/>
  <c r="G230" i="1" s="1"/>
  <c r="G141" i="1"/>
  <c r="G231" i="1" s="1"/>
  <c r="G142" i="1"/>
  <c r="G232" i="1" s="1"/>
  <c r="G143" i="1"/>
  <c r="G233" i="1" s="1"/>
  <c r="G144" i="1"/>
  <c r="G234" i="1" s="1"/>
  <c r="G145" i="1"/>
  <c r="G235" i="1" s="1"/>
  <c r="G146" i="1"/>
  <c r="G101" i="1" s="1"/>
  <c r="G147" i="1"/>
  <c r="G237" i="1" s="1"/>
  <c r="G148" i="1"/>
  <c r="G149" i="1"/>
  <c r="G239" i="1" s="1"/>
  <c r="G150" i="1"/>
  <c r="G240" i="1" s="1"/>
  <c r="G151" i="1"/>
  <c r="G241" i="1" s="1"/>
  <c r="G152" i="1"/>
  <c r="G242" i="1" s="1"/>
  <c r="G153" i="1"/>
  <c r="G243" i="1" s="1"/>
  <c r="G154" i="1"/>
  <c r="G244" i="1" s="1"/>
  <c r="G155" i="1"/>
  <c r="G156" i="1"/>
  <c r="G246" i="1" s="1"/>
  <c r="G158" i="1"/>
  <c r="G113" i="1" s="1"/>
  <c r="G160" i="1"/>
  <c r="G161" i="1"/>
  <c r="G251" i="1" s="1"/>
  <c r="V88" i="1"/>
  <c r="L88" i="1" s="1"/>
  <c r="V89" i="1"/>
  <c r="L89" i="1" s="1"/>
  <c r="V90" i="1"/>
  <c r="L90" i="1" s="1"/>
  <c r="V91" i="1"/>
  <c r="L91" i="1" s="1"/>
  <c r="V92" i="1"/>
  <c r="V93" i="1"/>
  <c r="L93" i="1" s="1"/>
  <c r="V94" i="1"/>
  <c r="L94" i="1" s="1"/>
  <c r="V95" i="1"/>
  <c r="L95" i="1" s="1"/>
  <c r="V96" i="1"/>
  <c r="L96" i="1" s="1"/>
  <c r="V97" i="1"/>
  <c r="L97" i="1" s="1"/>
  <c r="V98" i="1"/>
  <c r="L98" i="1" s="1"/>
  <c r="V99" i="1"/>
  <c r="L99" i="1" s="1"/>
  <c r="V100" i="1"/>
  <c r="L100" i="1" s="1"/>
  <c r="V101" i="1"/>
  <c r="L101" i="1" s="1"/>
  <c r="V102" i="1"/>
  <c r="L102" i="1" s="1"/>
  <c r="V103" i="1"/>
  <c r="L103" i="1" s="1"/>
  <c r="V104" i="1"/>
  <c r="L104" i="1" s="1"/>
  <c r="V105" i="1"/>
  <c r="L105" i="1" s="1"/>
  <c r="V106" i="1"/>
  <c r="L106" i="1" s="1"/>
  <c r="V107" i="1"/>
  <c r="L107" i="1" s="1"/>
  <c r="V87" i="1"/>
  <c r="L87" i="1" s="1"/>
  <c r="Q118" i="1"/>
  <c r="G118" i="1" s="1"/>
  <c r="Q119" i="1"/>
  <c r="Q120" i="1"/>
  <c r="Q121" i="1"/>
  <c r="Q122" i="1"/>
  <c r="Q123" i="1"/>
  <c r="G123" i="1" s="1"/>
  <c r="Q124" i="1"/>
  <c r="Q125" i="1"/>
  <c r="G125" i="1" s="1"/>
  <c r="Q117" i="1"/>
  <c r="Q113" i="1"/>
  <c r="Q114" i="1"/>
  <c r="Q115" i="1"/>
  <c r="Q116" i="1"/>
  <c r="G116" i="1" s="1"/>
  <c r="Q88" i="1"/>
  <c r="Q89" i="1"/>
  <c r="Q90" i="1"/>
  <c r="G90" i="1" s="1"/>
  <c r="Q91" i="1"/>
  <c r="G91" i="1" s="1"/>
  <c r="Q92" i="1"/>
  <c r="G92" i="1" s="1"/>
  <c r="Q93" i="1"/>
  <c r="G93" i="1" s="1"/>
  <c r="Q94" i="1"/>
  <c r="G94" i="1" s="1"/>
  <c r="Q95" i="1"/>
  <c r="Q96" i="1"/>
  <c r="G96" i="1" s="1"/>
  <c r="Q97" i="1"/>
  <c r="G97" i="1" s="1"/>
  <c r="Q98" i="1"/>
  <c r="Q99" i="1"/>
  <c r="G99" i="1" s="1"/>
  <c r="Q100" i="1"/>
  <c r="Q101" i="1"/>
  <c r="Q102" i="1"/>
  <c r="G102" i="1" s="1"/>
  <c r="Q103" i="1"/>
  <c r="G103" i="1" s="1"/>
  <c r="Q104" i="1"/>
  <c r="G104" i="1" s="1"/>
  <c r="Q105" i="1"/>
  <c r="G105" i="1" s="1"/>
  <c r="Q106" i="1"/>
  <c r="G106" i="1" s="1"/>
  <c r="Q107" i="1"/>
  <c r="Q108" i="1"/>
  <c r="G108" i="1" s="1"/>
  <c r="Q109" i="1"/>
  <c r="G109" i="1" s="1"/>
  <c r="Q110" i="1"/>
  <c r="Q111" i="1"/>
  <c r="G111" i="1" s="1"/>
  <c r="Q112" i="1"/>
  <c r="Q87" i="1"/>
  <c r="M63" i="1"/>
  <c r="G81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E9" i="1"/>
  <c r="V9" i="1" s="1"/>
  <c r="E10" i="1"/>
  <c r="V10" i="1" s="1"/>
  <c r="E11" i="1"/>
  <c r="V11" i="1" s="1"/>
  <c r="E12" i="1"/>
  <c r="V12" i="1" s="1"/>
  <c r="E13" i="1"/>
  <c r="V13" i="1" s="1"/>
  <c r="E14" i="1"/>
  <c r="V14" i="1" s="1"/>
  <c r="E15" i="1"/>
  <c r="V15" i="1" s="1"/>
  <c r="E16" i="1"/>
  <c r="V16" i="1" s="1"/>
  <c r="E17" i="1"/>
  <c r="V17" i="1" s="1"/>
  <c r="E18" i="1"/>
  <c r="V18" i="1" s="1"/>
  <c r="E19" i="1"/>
  <c r="V19" i="1" s="1"/>
  <c r="E20" i="1"/>
  <c r="V20" i="1" s="1"/>
  <c r="E21" i="1"/>
  <c r="V21" i="1" s="1"/>
  <c r="E22" i="1"/>
  <c r="V22" i="1" s="1"/>
  <c r="E23" i="1"/>
  <c r="V23" i="1" s="1"/>
  <c r="E24" i="1"/>
  <c r="V24" i="1" s="1"/>
  <c r="E25" i="1"/>
  <c r="V25" i="1" s="1"/>
  <c r="E26" i="1"/>
  <c r="V26" i="1" s="1"/>
  <c r="E27" i="1"/>
  <c r="V27" i="1" s="1"/>
  <c r="E28" i="1"/>
  <c r="V28" i="1" s="1"/>
  <c r="E29" i="1"/>
  <c r="V29" i="1" s="1"/>
  <c r="E30" i="1"/>
  <c r="V30" i="1" s="1"/>
  <c r="E32" i="1"/>
  <c r="V32" i="1" s="1"/>
  <c r="E34" i="1"/>
  <c r="V34" i="1" s="1"/>
  <c r="E35" i="1"/>
  <c r="V35" i="1" s="1"/>
  <c r="N37" i="1"/>
  <c r="K36" i="1"/>
  <c r="T37" i="1"/>
  <c r="Q33" i="1"/>
  <c r="E33" i="1" s="1"/>
  <c r="V33" i="1" s="1"/>
  <c r="Q31" i="1"/>
  <c r="E31" i="1" s="1"/>
  <c r="V31" i="1" s="1"/>
  <c r="Q10" i="1"/>
  <c r="Q9" i="1"/>
  <c r="G135" i="1" s="1"/>
  <c r="Q8" i="1"/>
  <c r="E8" i="1" s="1"/>
  <c r="V8" i="1" s="1"/>
  <c r="Q7" i="1"/>
  <c r="E7" i="1" s="1"/>
  <c r="V7" i="1" s="1"/>
  <c r="Q6" i="1"/>
  <c r="G132" i="1" s="1"/>
  <c r="S6" i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P6" i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M6" i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J6" i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G6" i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D6" i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P192" i="4" l="1"/>
  <c r="P193" i="4"/>
  <c r="P186" i="4"/>
  <c r="P198" i="4"/>
  <c r="P194" i="4"/>
  <c r="P188" i="4"/>
  <c r="P182" i="4"/>
  <c r="P203" i="4" s="1"/>
  <c r="H221" i="4"/>
  <c r="I306" i="1"/>
  <c r="G114" i="1"/>
  <c r="P243" i="1"/>
  <c r="N131" i="1"/>
  <c r="G222" i="1"/>
  <c r="N134" i="1"/>
  <c r="G225" i="1"/>
  <c r="Q36" i="1"/>
  <c r="G159" i="1"/>
  <c r="V108" i="1"/>
  <c r="L92" i="1"/>
  <c r="L108" i="1" s="1"/>
  <c r="G245" i="1"/>
  <c r="G250" i="1"/>
  <c r="G238" i="1"/>
  <c r="G226" i="1"/>
  <c r="G110" i="1"/>
  <c r="G98" i="1"/>
  <c r="G248" i="1"/>
  <c r="G236" i="1"/>
  <c r="G224" i="1"/>
  <c r="E6" i="1"/>
  <c r="V6" i="1" s="1"/>
  <c r="G157" i="1"/>
  <c r="G133" i="1"/>
  <c r="L153" i="1"/>
  <c r="I81" i="1"/>
  <c r="N136" i="1"/>
  <c r="G115" i="1"/>
  <c r="Q126" i="1"/>
  <c r="O63" i="1"/>
  <c r="H37" i="1"/>
  <c r="N132" i="1" l="1"/>
  <c r="G223" i="1"/>
  <c r="G261" i="1" s="1"/>
  <c r="G88" i="1"/>
  <c r="G247" i="1"/>
  <c r="G112" i="1"/>
  <c r="G171" i="1"/>
  <c r="E36" i="1"/>
  <c r="V36" i="1" s="1"/>
  <c r="G249" i="1"/>
  <c r="G126" i="1" l="1"/>
</calcChain>
</file>

<file path=xl/sharedStrings.xml><?xml version="1.0" encoding="utf-8"?>
<sst xmlns="http://schemas.openxmlformats.org/spreadsheetml/2006/main" count="1128" uniqueCount="57">
  <si>
    <t>Loading Time</t>
  </si>
  <si>
    <t>Menit</t>
  </si>
  <si>
    <t>Jumlah</t>
  </si>
  <si>
    <t>Loading Time = Waktu start hingga finish mesin(total)</t>
  </si>
  <si>
    <t>Operation Time = Waktu dimana mesin benar benar bekerja</t>
  </si>
  <si>
    <t>Down time</t>
  </si>
  <si>
    <t>Operation Time</t>
  </si>
  <si>
    <t>Batch</t>
  </si>
  <si>
    <t>Total</t>
  </si>
  <si>
    <t>Tanggal</t>
  </si>
  <si>
    <t>No Batch</t>
  </si>
  <si>
    <t>Mesin Fermenter</t>
  </si>
  <si>
    <t>FB 216</t>
  </si>
  <si>
    <t>FB 215</t>
  </si>
  <si>
    <t>FB 217</t>
  </si>
  <si>
    <t>FB 218</t>
  </si>
  <si>
    <t>FB 214</t>
  </si>
  <si>
    <t>Input (Kg)</t>
  </si>
  <si>
    <t>Output (Kg)</t>
  </si>
  <si>
    <t>Desember 2022</t>
  </si>
  <si>
    <t>Januari 2023</t>
  </si>
  <si>
    <t>Down Time</t>
  </si>
  <si>
    <t>Ideal Cycle Time</t>
  </si>
  <si>
    <t>Availability</t>
  </si>
  <si>
    <t>Performance</t>
  </si>
  <si>
    <t>Quality</t>
  </si>
  <si>
    <t>OEE</t>
  </si>
  <si>
    <t>Breakdown Losses</t>
  </si>
  <si>
    <t>Breakdown Time</t>
  </si>
  <si>
    <t>Breakdown Losses(%)</t>
  </si>
  <si>
    <t>Reduced Speed Losses</t>
  </si>
  <si>
    <t>Output</t>
  </si>
  <si>
    <t>Speed Losses</t>
  </si>
  <si>
    <t>Setup &amp; Adjustment Losses</t>
  </si>
  <si>
    <t>Operating Time</t>
  </si>
  <si>
    <t>Set up &amp;Adjustment</t>
  </si>
  <si>
    <t>Set up &amp;Adjustment Losses</t>
  </si>
  <si>
    <t>Rework Losses</t>
  </si>
  <si>
    <t>Defect</t>
  </si>
  <si>
    <t>Yield / Scrap Losses</t>
  </si>
  <si>
    <t>Scrap</t>
  </si>
  <si>
    <t>Idling Minor and Stoppages Losses</t>
  </si>
  <si>
    <t>Non Productive Time</t>
  </si>
  <si>
    <t>Idling Minor &amp; Stopppages Losses (%)</t>
  </si>
  <si>
    <t>Rekap Presentase Six Big Losses Mesin Raw Mill</t>
  </si>
  <si>
    <t>Periode</t>
  </si>
  <si>
    <t>Rata-Rata</t>
  </si>
  <si>
    <t>Reduced Speed Losses(%)</t>
  </si>
  <si>
    <t>Setup &amp; Adjustment Losses(%)</t>
  </si>
  <si>
    <t>Rework Losses(%)</t>
  </si>
  <si>
    <t>Yield / Scrap Losses(%)</t>
  </si>
  <si>
    <t>Idling Minor and Stoppages Losses(%)</t>
  </si>
  <si>
    <t>Rata-rata</t>
  </si>
  <si>
    <t>Total Loss Time</t>
  </si>
  <si>
    <t>Six Big Losses</t>
  </si>
  <si>
    <t>Time Loss (Jam)</t>
  </si>
  <si>
    <t>Losses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</si>
</sst>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9" fontId="0" fillId="0" borderId="0" xfId="1" applyFont="1"/>
    <xf numFmtId="14" fontId="0" fillId="0" borderId="1" xfId="0" applyNumberFormat="1" applyBorder="1" applyAlignment="1">
      <alignment horizontal="center" vertical="center"/>
    </xf>
    <xf numFmtId="3" fontId="0" fillId="0" borderId="1" xfId="0" applyNumberFormat="1" applyBorder="1"/>
    <xf numFmtId="14" fontId="0" fillId="0" borderId="1" xfId="0" applyNumberFormat="1" applyBorder="1" applyAlignment="1">
      <alignment vertical="center"/>
    </xf>
    <xf numFmtId="3" fontId="2" fillId="0" borderId="1" xfId="0" applyNumberFormat="1" applyFont="1" applyBorder="1"/>
    <xf numFmtId="37" fontId="0" fillId="0" borderId="1" xfId="0" applyNumberFormat="1" applyBorder="1"/>
    <xf numFmtId="37" fontId="2" fillId="0" borderId="1" xfId="0" applyNumberFormat="1" applyFont="1" applyBorder="1"/>
    <xf numFmtId="9" fontId="2" fillId="0" borderId="0" xfId="1" applyFont="1"/>
    <xf numFmtId="9" fontId="0" fillId="0" borderId="1" xfId="1" applyFont="1" applyBorder="1"/>
    <xf numFmtId="9" fontId="2" fillId="0" borderId="1" xfId="1" applyFont="1" applyBorder="1"/>
    <xf numFmtId="39" fontId="0" fillId="0" borderId="1" xfId="0" applyNumberFormat="1" applyBorder="1"/>
    <xf numFmtId="39" fontId="2" fillId="0" borderId="1" xfId="0" applyNumberFormat="1" applyFont="1" applyBorder="1"/>
    <xf numFmtId="4" fontId="0" fillId="0" borderId="1" xfId="0" applyNumberFormat="1" applyBorder="1"/>
    <xf numFmtId="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9" fontId="1" fillId="0" borderId="1" xfId="1" applyFont="1" applyBorder="1" applyAlignment="1"/>
    <xf numFmtId="9" fontId="2" fillId="0" borderId="1" xfId="1" applyFont="1" applyBorder="1" applyAlignment="1"/>
    <xf numFmtId="9" fontId="0" fillId="0" borderId="1" xfId="0" applyNumberFormat="1" applyBorder="1"/>
    <xf numFmtId="9" fontId="0" fillId="4" borderId="1" xfId="0" applyNumberFormat="1" applyFill="1" applyBorder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9" fontId="0" fillId="3" borderId="1" xfId="0" applyNumberFormat="1" applyFill="1" applyBorder="1"/>
    <xf numFmtId="0" fontId="0" fillId="0" borderId="1" xfId="0" applyBorder="1" applyAlignment="1">
      <alignment horizontal="center"/>
    </xf>
    <xf numFmtId="9" fontId="0" fillId="0" borderId="1" xfId="1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37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9" fontId="2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/>
    </xf>
    <xf numFmtId="0" fontId="2" fillId="2" borderId="0" xfId="0" applyFont="1" applyFill="1"/>
    <xf numFmtId="9" fontId="0" fillId="0" borderId="1" xfId="0" applyNumberFormat="1" applyBorder="1" applyAlignment="1">
      <alignment horizontal="center"/>
    </xf>
    <xf numFmtId="164" fontId="1" fillId="0" borderId="1" xfId="1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9" fontId="1" fillId="0" borderId="1" xfId="1" applyFont="1" applyFill="1" applyBorder="1" applyAlignment="1">
      <alignment horizontal="center"/>
    </xf>
    <xf numFmtId="9" fontId="0" fillId="0" borderId="0" xfId="0" applyNumberForma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56805-3262-4582-8DA2-2CD5C8CA838A}">
  <dimension ref="B1:V353"/>
  <sheetViews>
    <sheetView tabSelected="1" zoomScale="90" zoomScaleNormal="90" workbookViewId="0">
      <selection activeCell="L309" sqref="L309:R332"/>
    </sheetView>
  </sheetViews>
  <sheetFormatPr defaultRowHeight="14.4" x14ac:dyDescent="0.3"/>
  <cols>
    <col min="4" max="4" width="11.6640625" bestFit="1" customWidth="1"/>
    <col min="5" max="5" width="8.5546875" bestFit="1" customWidth="1"/>
    <col min="6" max="6" width="14.88671875" bestFit="1" customWidth="1"/>
    <col min="7" max="7" width="14.109375" bestFit="1" customWidth="1"/>
    <col min="8" max="8" width="14.6640625" bestFit="1" customWidth="1"/>
    <col min="9" max="9" width="14.109375" bestFit="1" customWidth="1"/>
    <col min="10" max="10" width="20.21875" bestFit="1" customWidth="1"/>
    <col min="11" max="12" width="15.33203125" bestFit="1" customWidth="1"/>
    <col min="13" max="13" width="11.77734375" customWidth="1"/>
    <col min="14" max="16" width="15.33203125" bestFit="1" customWidth="1"/>
    <col min="17" max="17" width="14.109375" bestFit="1" customWidth="1"/>
    <col min="18" max="18" width="20.21875" bestFit="1" customWidth="1"/>
    <col min="19" max="19" width="10.5546875" bestFit="1" customWidth="1"/>
    <col min="21" max="21" width="15.33203125" bestFit="1" customWidth="1"/>
  </cols>
  <sheetData>
    <row r="1" spans="2:22" x14ac:dyDescent="0.3">
      <c r="B1" s="46" t="s">
        <v>3</v>
      </c>
      <c r="C1" s="46"/>
      <c r="D1" s="46"/>
      <c r="E1" s="46"/>
      <c r="F1" s="46"/>
      <c r="G1" s="46"/>
    </row>
    <row r="2" spans="2:22" x14ac:dyDescent="0.3">
      <c r="B2" s="46" t="s">
        <v>4</v>
      </c>
      <c r="C2" s="46"/>
      <c r="D2" s="46"/>
      <c r="E2" s="46"/>
      <c r="F2" s="46"/>
      <c r="G2" s="46"/>
      <c r="U2">
        <v>60</v>
      </c>
    </row>
    <row r="3" spans="2:22" x14ac:dyDescent="0.3">
      <c r="D3" s="47" t="s">
        <v>0</v>
      </c>
      <c r="E3" s="47"/>
      <c r="G3" s="47" t="s">
        <v>0</v>
      </c>
      <c r="H3" s="47"/>
      <c r="J3" s="47" t="s">
        <v>5</v>
      </c>
      <c r="K3" s="47"/>
      <c r="M3" s="47" t="s">
        <v>5</v>
      </c>
      <c r="N3" s="47"/>
      <c r="P3" s="47" t="s">
        <v>6</v>
      </c>
      <c r="Q3" s="47"/>
      <c r="S3" s="47" t="s">
        <v>6</v>
      </c>
      <c r="T3" s="47"/>
    </row>
    <row r="4" spans="2:22" x14ac:dyDescent="0.3">
      <c r="D4" s="47" t="s">
        <v>19</v>
      </c>
      <c r="E4" s="47"/>
      <c r="G4" s="47" t="s">
        <v>20</v>
      </c>
      <c r="H4" s="47"/>
      <c r="J4" s="47" t="s">
        <v>19</v>
      </c>
      <c r="K4" s="47"/>
      <c r="L4" s="3"/>
      <c r="M4" s="47" t="s">
        <v>20</v>
      </c>
      <c r="N4" s="47"/>
      <c r="P4" s="47" t="s">
        <v>19</v>
      </c>
      <c r="Q4" s="47"/>
      <c r="S4" s="47" t="s">
        <v>20</v>
      </c>
      <c r="T4" s="47"/>
      <c r="V4" s="5"/>
    </row>
    <row r="5" spans="2:22" x14ac:dyDescent="0.3">
      <c r="D5" s="2" t="s">
        <v>7</v>
      </c>
      <c r="E5" s="2" t="s">
        <v>1</v>
      </c>
      <c r="G5" s="2" t="s">
        <v>7</v>
      </c>
      <c r="H5" s="2" t="s">
        <v>1</v>
      </c>
      <c r="J5" s="2" t="s">
        <v>7</v>
      </c>
      <c r="K5" s="2" t="s">
        <v>1</v>
      </c>
      <c r="L5" s="3"/>
      <c r="M5" s="2" t="s">
        <v>7</v>
      </c>
      <c r="N5" s="2" t="s">
        <v>1</v>
      </c>
      <c r="P5" s="2" t="s">
        <v>7</v>
      </c>
      <c r="Q5" s="2" t="s">
        <v>1</v>
      </c>
      <c r="S5" s="2" t="s">
        <v>7</v>
      </c>
      <c r="T5" s="2" t="s">
        <v>1</v>
      </c>
      <c r="V5" s="5"/>
    </row>
    <row r="6" spans="2:22" x14ac:dyDescent="0.3">
      <c r="D6" s="1">
        <f>1</f>
        <v>1</v>
      </c>
      <c r="E6" s="1">
        <f>K6+Q6</f>
        <v>3110</v>
      </c>
      <c r="G6" s="1">
        <f>1</f>
        <v>1</v>
      </c>
      <c r="H6" s="1">
        <f>N6+T6</f>
        <v>3430</v>
      </c>
      <c r="J6" s="1">
        <f>1</f>
        <v>1</v>
      </c>
      <c r="K6" s="1">
        <v>170</v>
      </c>
      <c r="M6" s="1">
        <f>1</f>
        <v>1</v>
      </c>
      <c r="N6" s="1">
        <v>190</v>
      </c>
      <c r="P6" s="1">
        <f>1</f>
        <v>1</v>
      </c>
      <c r="Q6" s="1">
        <f>49*U2</f>
        <v>2940</v>
      </c>
      <c r="S6" s="1">
        <f>1</f>
        <v>1</v>
      </c>
      <c r="T6" s="1">
        <v>3240</v>
      </c>
      <c r="V6" s="5">
        <f>Q6/E6</f>
        <v>0.94533762057877813</v>
      </c>
    </row>
    <row r="7" spans="2:22" x14ac:dyDescent="0.3">
      <c r="D7" s="1">
        <f>1+D6</f>
        <v>2</v>
      </c>
      <c r="E7" s="1">
        <f t="shared" ref="E7:E35" si="0">K7+Q7</f>
        <v>3200</v>
      </c>
      <c r="G7" s="1">
        <f>1+G6</f>
        <v>2</v>
      </c>
      <c r="H7" s="1">
        <f t="shared" ref="H7:H36" si="1">N7+T7</f>
        <v>3240</v>
      </c>
      <c r="J7" s="1">
        <f>1+J6</f>
        <v>2</v>
      </c>
      <c r="K7" s="1">
        <v>200</v>
      </c>
      <c r="M7" s="1">
        <f>1+M6</f>
        <v>2</v>
      </c>
      <c r="N7" s="1">
        <v>240</v>
      </c>
      <c r="P7" s="1">
        <f>1+P6</f>
        <v>2</v>
      </c>
      <c r="Q7" s="1">
        <f>50*U2</f>
        <v>3000</v>
      </c>
      <c r="S7" s="1">
        <f>1+S6</f>
        <v>2</v>
      </c>
      <c r="T7" s="1">
        <v>3000</v>
      </c>
      <c r="V7" s="5">
        <f t="shared" ref="V7:V36" si="2">Q7/E7</f>
        <v>0.9375</v>
      </c>
    </row>
    <row r="8" spans="2:22" x14ac:dyDescent="0.3">
      <c r="D8" s="1">
        <f t="shared" ref="D8:D35" si="3">1+D7</f>
        <v>3</v>
      </c>
      <c r="E8" s="1">
        <f t="shared" si="0"/>
        <v>3380</v>
      </c>
      <c r="G8" s="1">
        <f t="shared" ref="G8:G35" si="4">1+G7</f>
        <v>3</v>
      </c>
      <c r="H8" s="1">
        <f t="shared" si="1"/>
        <v>3310</v>
      </c>
      <c r="J8" s="1">
        <f t="shared" ref="J8:J35" si="5">1+J7</f>
        <v>3</v>
      </c>
      <c r="K8" s="1">
        <v>140</v>
      </c>
      <c r="M8" s="1">
        <f t="shared" ref="M8:M35" si="6">1+M7</f>
        <v>3</v>
      </c>
      <c r="N8" s="1">
        <v>310</v>
      </c>
      <c r="P8" s="1">
        <f t="shared" ref="P8:P35" si="7">1+P7</f>
        <v>3</v>
      </c>
      <c r="Q8" s="1">
        <f>54*U2</f>
        <v>3240</v>
      </c>
      <c r="S8" s="1">
        <f t="shared" ref="S8:S35" si="8">1+S7</f>
        <v>3</v>
      </c>
      <c r="T8" s="1">
        <v>3000</v>
      </c>
      <c r="V8" s="5">
        <f t="shared" si="2"/>
        <v>0.95857988165680474</v>
      </c>
    </row>
    <row r="9" spans="2:22" x14ac:dyDescent="0.3">
      <c r="D9" s="1">
        <f t="shared" si="3"/>
        <v>4</v>
      </c>
      <c r="E9" s="1">
        <f t="shared" si="0"/>
        <v>3310</v>
      </c>
      <c r="G9" s="1">
        <f t="shared" si="4"/>
        <v>4</v>
      </c>
      <c r="H9" s="1">
        <f t="shared" si="1"/>
        <v>3300</v>
      </c>
      <c r="J9" s="1">
        <f t="shared" si="5"/>
        <v>4</v>
      </c>
      <c r="K9" s="1">
        <v>250</v>
      </c>
      <c r="M9" s="1">
        <f t="shared" si="6"/>
        <v>4</v>
      </c>
      <c r="N9" s="1">
        <v>180</v>
      </c>
      <c r="P9" s="1">
        <f t="shared" si="7"/>
        <v>4</v>
      </c>
      <c r="Q9" s="1">
        <f>51*U2</f>
        <v>3060</v>
      </c>
      <c r="S9" s="1">
        <f t="shared" si="8"/>
        <v>4</v>
      </c>
      <c r="T9" s="1">
        <v>3120</v>
      </c>
      <c r="V9" s="5">
        <f t="shared" si="2"/>
        <v>0.92447129909365555</v>
      </c>
    </row>
    <row r="10" spans="2:22" x14ac:dyDescent="0.3">
      <c r="D10" s="1">
        <f t="shared" si="3"/>
        <v>5</v>
      </c>
      <c r="E10" s="1">
        <f t="shared" si="0"/>
        <v>3080</v>
      </c>
      <c r="G10" s="1">
        <f t="shared" si="4"/>
        <v>5</v>
      </c>
      <c r="H10" s="1">
        <f t="shared" si="1"/>
        <v>3410</v>
      </c>
      <c r="J10" s="1">
        <f t="shared" si="5"/>
        <v>5</v>
      </c>
      <c r="K10" s="1">
        <v>200</v>
      </c>
      <c r="M10" s="1">
        <f t="shared" si="6"/>
        <v>5</v>
      </c>
      <c r="N10" s="1">
        <v>170</v>
      </c>
      <c r="P10" s="1">
        <f t="shared" si="7"/>
        <v>5</v>
      </c>
      <c r="Q10" s="1">
        <f>48*U2</f>
        <v>2880</v>
      </c>
      <c r="S10" s="1">
        <f t="shared" si="8"/>
        <v>5</v>
      </c>
      <c r="T10" s="1">
        <v>3240</v>
      </c>
      <c r="V10" s="5">
        <f t="shared" si="2"/>
        <v>0.93506493506493504</v>
      </c>
    </row>
    <row r="11" spans="2:22" x14ac:dyDescent="0.3">
      <c r="D11" s="1">
        <f t="shared" si="3"/>
        <v>6</v>
      </c>
      <c r="E11" s="1">
        <f t="shared" si="0"/>
        <v>3440</v>
      </c>
      <c r="G11" s="1">
        <f t="shared" si="4"/>
        <v>6</v>
      </c>
      <c r="H11" s="1">
        <f t="shared" si="1"/>
        <v>3120</v>
      </c>
      <c r="J11" s="1">
        <f t="shared" si="5"/>
        <v>6</v>
      </c>
      <c r="K11" s="1">
        <v>380</v>
      </c>
      <c r="M11" s="1">
        <f t="shared" si="6"/>
        <v>6</v>
      </c>
      <c r="N11" s="1">
        <v>180</v>
      </c>
      <c r="P11" s="1">
        <f t="shared" si="7"/>
        <v>6</v>
      </c>
      <c r="Q11" s="1">
        <v>3060</v>
      </c>
      <c r="S11" s="1">
        <f t="shared" si="8"/>
        <v>6</v>
      </c>
      <c r="T11" s="1">
        <v>2940</v>
      </c>
      <c r="V11" s="5">
        <f t="shared" si="2"/>
        <v>0.88953488372093026</v>
      </c>
    </row>
    <row r="12" spans="2:22" x14ac:dyDescent="0.3">
      <c r="D12" s="1">
        <f t="shared" si="3"/>
        <v>7</v>
      </c>
      <c r="E12" s="1">
        <f t="shared" si="0"/>
        <v>3240</v>
      </c>
      <c r="G12" s="1">
        <f t="shared" si="4"/>
        <v>7</v>
      </c>
      <c r="H12" s="1">
        <f t="shared" si="1"/>
        <v>3120</v>
      </c>
      <c r="J12" s="1">
        <f t="shared" si="5"/>
        <v>7</v>
      </c>
      <c r="K12" s="1">
        <v>180</v>
      </c>
      <c r="M12" s="1">
        <f t="shared" si="6"/>
        <v>7</v>
      </c>
      <c r="N12" s="1">
        <v>180</v>
      </c>
      <c r="P12" s="1">
        <f t="shared" si="7"/>
        <v>7</v>
      </c>
      <c r="Q12" s="1">
        <v>3060</v>
      </c>
      <c r="S12" s="1">
        <f t="shared" si="8"/>
        <v>7</v>
      </c>
      <c r="T12" s="1">
        <v>2940</v>
      </c>
      <c r="V12" s="5">
        <f t="shared" si="2"/>
        <v>0.94444444444444442</v>
      </c>
    </row>
    <row r="13" spans="2:22" x14ac:dyDescent="0.3">
      <c r="D13" s="1">
        <f t="shared" si="3"/>
        <v>8</v>
      </c>
      <c r="E13" s="1">
        <f t="shared" si="0"/>
        <v>3180</v>
      </c>
      <c r="G13" s="1">
        <f t="shared" si="4"/>
        <v>8</v>
      </c>
      <c r="H13" s="1">
        <f t="shared" si="1"/>
        <v>3070</v>
      </c>
      <c r="J13" s="1">
        <f t="shared" si="5"/>
        <v>8</v>
      </c>
      <c r="K13" s="1">
        <v>180</v>
      </c>
      <c r="M13" s="1">
        <f t="shared" si="6"/>
        <v>8</v>
      </c>
      <c r="N13" s="1">
        <v>190</v>
      </c>
      <c r="P13" s="1">
        <f t="shared" si="7"/>
        <v>8</v>
      </c>
      <c r="Q13" s="1">
        <v>3000</v>
      </c>
      <c r="S13" s="1">
        <f t="shared" si="8"/>
        <v>8</v>
      </c>
      <c r="T13" s="1">
        <v>2880</v>
      </c>
      <c r="V13" s="5">
        <f t="shared" si="2"/>
        <v>0.94339622641509435</v>
      </c>
    </row>
    <row r="14" spans="2:22" x14ac:dyDescent="0.3">
      <c r="D14" s="1">
        <f t="shared" si="3"/>
        <v>9</v>
      </c>
      <c r="E14" s="1">
        <f t="shared" si="0"/>
        <v>3150</v>
      </c>
      <c r="G14" s="1">
        <f t="shared" si="4"/>
        <v>9</v>
      </c>
      <c r="H14" s="1">
        <f t="shared" si="1"/>
        <v>3350</v>
      </c>
      <c r="J14" s="1">
        <f t="shared" si="5"/>
        <v>9</v>
      </c>
      <c r="K14" s="1">
        <v>270</v>
      </c>
      <c r="M14" s="1">
        <f t="shared" si="6"/>
        <v>9</v>
      </c>
      <c r="N14" s="1">
        <v>350</v>
      </c>
      <c r="P14" s="1">
        <f t="shared" si="7"/>
        <v>9</v>
      </c>
      <c r="Q14" s="1">
        <v>2880</v>
      </c>
      <c r="S14" s="1">
        <f t="shared" si="8"/>
        <v>9</v>
      </c>
      <c r="T14" s="1">
        <v>3000</v>
      </c>
      <c r="V14" s="5">
        <f t="shared" si="2"/>
        <v>0.91428571428571426</v>
      </c>
    </row>
    <row r="15" spans="2:22" x14ac:dyDescent="0.3">
      <c r="D15" s="1">
        <f t="shared" si="3"/>
        <v>10</v>
      </c>
      <c r="E15" s="1">
        <f t="shared" si="0"/>
        <v>3340</v>
      </c>
      <c r="G15" s="1">
        <f t="shared" si="4"/>
        <v>10</v>
      </c>
      <c r="H15" s="1">
        <f t="shared" si="1"/>
        <v>3410</v>
      </c>
      <c r="J15" s="1">
        <f t="shared" si="5"/>
        <v>10</v>
      </c>
      <c r="K15" s="1">
        <v>400</v>
      </c>
      <c r="M15" s="1">
        <f t="shared" si="6"/>
        <v>10</v>
      </c>
      <c r="N15" s="1">
        <v>230</v>
      </c>
      <c r="P15" s="1">
        <f t="shared" si="7"/>
        <v>10</v>
      </c>
      <c r="Q15" s="1">
        <v>2940</v>
      </c>
      <c r="S15" s="1">
        <f t="shared" si="8"/>
        <v>10</v>
      </c>
      <c r="T15" s="1">
        <v>3180</v>
      </c>
      <c r="V15" s="5">
        <f t="shared" si="2"/>
        <v>0.88023952095808389</v>
      </c>
    </row>
    <row r="16" spans="2:22" x14ac:dyDescent="0.3">
      <c r="D16" s="1">
        <f t="shared" si="3"/>
        <v>11</v>
      </c>
      <c r="E16" s="1">
        <f t="shared" si="0"/>
        <v>3310</v>
      </c>
      <c r="G16" s="1">
        <f t="shared" si="4"/>
        <v>11</v>
      </c>
      <c r="H16" s="1">
        <f t="shared" si="1"/>
        <v>3400</v>
      </c>
      <c r="J16" s="1">
        <f t="shared" si="5"/>
        <v>11</v>
      </c>
      <c r="K16" s="1">
        <v>310</v>
      </c>
      <c r="M16" s="1">
        <f t="shared" si="6"/>
        <v>11</v>
      </c>
      <c r="N16" s="1">
        <v>280</v>
      </c>
      <c r="P16" s="1">
        <f t="shared" si="7"/>
        <v>11</v>
      </c>
      <c r="Q16" s="1">
        <v>3000</v>
      </c>
      <c r="S16" s="1">
        <f t="shared" si="8"/>
        <v>11</v>
      </c>
      <c r="T16" s="1">
        <v>3120</v>
      </c>
      <c r="V16" s="5">
        <f t="shared" si="2"/>
        <v>0.90634441087613293</v>
      </c>
    </row>
    <row r="17" spans="4:22" x14ac:dyDescent="0.3">
      <c r="D17" s="1">
        <f t="shared" si="3"/>
        <v>12</v>
      </c>
      <c r="E17" s="1">
        <f t="shared" si="0"/>
        <v>3430</v>
      </c>
      <c r="G17" s="1">
        <f t="shared" si="4"/>
        <v>12</v>
      </c>
      <c r="H17" s="1">
        <f t="shared" si="1"/>
        <v>3160</v>
      </c>
      <c r="J17" s="1">
        <f t="shared" si="5"/>
        <v>12</v>
      </c>
      <c r="K17" s="1">
        <v>190</v>
      </c>
      <c r="M17" s="1">
        <f t="shared" si="6"/>
        <v>12</v>
      </c>
      <c r="N17" s="1">
        <v>160</v>
      </c>
      <c r="P17" s="1">
        <f t="shared" si="7"/>
        <v>12</v>
      </c>
      <c r="Q17" s="1">
        <v>3240</v>
      </c>
      <c r="S17" s="1">
        <f t="shared" si="8"/>
        <v>12</v>
      </c>
      <c r="T17" s="1">
        <v>3000</v>
      </c>
      <c r="V17" s="5">
        <f t="shared" si="2"/>
        <v>0.94460641399416911</v>
      </c>
    </row>
    <row r="18" spans="4:22" x14ac:dyDescent="0.3">
      <c r="D18" s="1">
        <f t="shared" si="3"/>
        <v>13</v>
      </c>
      <c r="E18" s="1">
        <f t="shared" si="0"/>
        <v>3480</v>
      </c>
      <c r="G18" s="1">
        <f t="shared" si="4"/>
        <v>13</v>
      </c>
      <c r="H18" s="1">
        <f t="shared" si="1"/>
        <v>3350</v>
      </c>
      <c r="J18" s="1">
        <f t="shared" si="5"/>
        <v>13</v>
      </c>
      <c r="K18" s="1">
        <v>240</v>
      </c>
      <c r="M18" s="1">
        <f t="shared" si="6"/>
        <v>13</v>
      </c>
      <c r="N18" s="1">
        <v>410</v>
      </c>
      <c r="P18" s="1">
        <f t="shared" si="7"/>
        <v>13</v>
      </c>
      <c r="Q18" s="1">
        <v>3240</v>
      </c>
      <c r="S18" s="1">
        <f t="shared" si="8"/>
        <v>13</v>
      </c>
      <c r="T18" s="1">
        <v>2940</v>
      </c>
      <c r="V18" s="5">
        <f t="shared" si="2"/>
        <v>0.93103448275862066</v>
      </c>
    </row>
    <row r="19" spans="4:22" x14ac:dyDescent="0.3">
      <c r="D19" s="1">
        <f t="shared" si="3"/>
        <v>14</v>
      </c>
      <c r="E19" s="1">
        <f t="shared" si="0"/>
        <v>3260</v>
      </c>
      <c r="G19" s="1">
        <f t="shared" si="4"/>
        <v>14</v>
      </c>
      <c r="H19" s="1">
        <f t="shared" si="1"/>
        <v>3180</v>
      </c>
      <c r="J19" s="1">
        <f t="shared" si="5"/>
        <v>14</v>
      </c>
      <c r="K19" s="1">
        <v>200</v>
      </c>
      <c r="M19" s="1">
        <f t="shared" si="6"/>
        <v>14</v>
      </c>
      <c r="N19" s="1">
        <v>300</v>
      </c>
      <c r="P19" s="1">
        <f t="shared" si="7"/>
        <v>14</v>
      </c>
      <c r="Q19" s="1">
        <v>3060</v>
      </c>
      <c r="S19" s="1">
        <f t="shared" si="8"/>
        <v>14</v>
      </c>
      <c r="T19" s="1">
        <v>2880</v>
      </c>
      <c r="V19" s="5">
        <f t="shared" si="2"/>
        <v>0.93865030674846628</v>
      </c>
    </row>
    <row r="20" spans="4:22" x14ac:dyDescent="0.3">
      <c r="D20" s="1">
        <f t="shared" si="3"/>
        <v>15</v>
      </c>
      <c r="E20" s="1">
        <f t="shared" si="0"/>
        <v>3510</v>
      </c>
      <c r="G20" s="1">
        <f t="shared" si="4"/>
        <v>15</v>
      </c>
      <c r="H20" s="1">
        <f t="shared" si="1"/>
        <v>3150</v>
      </c>
      <c r="J20" s="1">
        <f t="shared" si="5"/>
        <v>15</v>
      </c>
      <c r="K20" s="1">
        <v>450</v>
      </c>
      <c r="M20" s="1">
        <f t="shared" si="6"/>
        <v>15</v>
      </c>
      <c r="N20" s="1">
        <v>270</v>
      </c>
      <c r="P20" s="1">
        <f t="shared" si="7"/>
        <v>15</v>
      </c>
      <c r="Q20" s="1">
        <v>3060</v>
      </c>
      <c r="S20" s="1">
        <f t="shared" si="8"/>
        <v>15</v>
      </c>
      <c r="T20" s="1">
        <v>2880</v>
      </c>
      <c r="V20" s="5">
        <f t="shared" si="2"/>
        <v>0.87179487179487181</v>
      </c>
    </row>
    <row r="21" spans="4:22" x14ac:dyDescent="0.3">
      <c r="D21" s="1">
        <f t="shared" si="3"/>
        <v>16</v>
      </c>
      <c r="E21" s="1">
        <f t="shared" si="0"/>
        <v>3260</v>
      </c>
      <c r="G21" s="1">
        <f t="shared" si="4"/>
        <v>16</v>
      </c>
      <c r="H21" s="1">
        <f t="shared" si="1"/>
        <v>3470</v>
      </c>
      <c r="J21" s="1">
        <f t="shared" si="5"/>
        <v>16</v>
      </c>
      <c r="K21" s="1">
        <v>320</v>
      </c>
      <c r="M21" s="1">
        <f t="shared" si="6"/>
        <v>16</v>
      </c>
      <c r="N21" s="1">
        <v>230</v>
      </c>
      <c r="P21" s="1">
        <f t="shared" si="7"/>
        <v>16</v>
      </c>
      <c r="Q21" s="1">
        <v>2940</v>
      </c>
      <c r="S21" s="1">
        <f t="shared" si="8"/>
        <v>16</v>
      </c>
      <c r="T21" s="1">
        <v>3240</v>
      </c>
      <c r="V21" s="5">
        <f t="shared" si="2"/>
        <v>0.90184049079754602</v>
      </c>
    </row>
    <row r="22" spans="4:22" x14ac:dyDescent="0.3">
      <c r="D22" s="1">
        <f t="shared" si="3"/>
        <v>17</v>
      </c>
      <c r="E22" s="1">
        <f t="shared" si="0"/>
        <v>3190</v>
      </c>
      <c r="G22" s="1">
        <f t="shared" si="4"/>
        <v>17</v>
      </c>
      <c r="H22" s="1">
        <f t="shared" si="1"/>
        <v>3490</v>
      </c>
      <c r="J22" s="1">
        <f t="shared" si="5"/>
        <v>17</v>
      </c>
      <c r="K22" s="1">
        <v>190</v>
      </c>
      <c r="M22" s="1">
        <f t="shared" si="6"/>
        <v>17</v>
      </c>
      <c r="N22" s="1">
        <v>310</v>
      </c>
      <c r="P22" s="1">
        <f t="shared" si="7"/>
        <v>17</v>
      </c>
      <c r="Q22" s="1">
        <v>3000</v>
      </c>
      <c r="S22" s="1">
        <f t="shared" si="8"/>
        <v>17</v>
      </c>
      <c r="T22" s="1">
        <v>3180</v>
      </c>
      <c r="V22" s="5">
        <f t="shared" si="2"/>
        <v>0.94043887147335425</v>
      </c>
    </row>
    <row r="23" spans="4:22" x14ac:dyDescent="0.3">
      <c r="D23" s="1">
        <f t="shared" si="3"/>
        <v>18</v>
      </c>
      <c r="E23" s="1">
        <f t="shared" si="0"/>
        <v>3480</v>
      </c>
      <c r="G23" s="1">
        <f t="shared" si="4"/>
        <v>18</v>
      </c>
      <c r="H23" s="1">
        <f t="shared" si="1"/>
        <v>3490</v>
      </c>
      <c r="J23" s="1">
        <f t="shared" si="5"/>
        <v>18</v>
      </c>
      <c r="K23" s="1">
        <v>240</v>
      </c>
      <c r="M23" s="1">
        <f t="shared" si="6"/>
        <v>18</v>
      </c>
      <c r="N23" s="1">
        <v>430</v>
      </c>
      <c r="P23" s="1">
        <f t="shared" si="7"/>
        <v>18</v>
      </c>
      <c r="Q23" s="1">
        <v>3240</v>
      </c>
      <c r="S23" s="1">
        <f t="shared" si="8"/>
        <v>18</v>
      </c>
      <c r="T23" s="1">
        <v>3060</v>
      </c>
      <c r="V23" s="5">
        <f t="shared" si="2"/>
        <v>0.93103448275862066</v>
      </c>
    </row>
    <row r="24" spans="4:22" x14ac:dyDescent="0.3">
      <c r="D24" s="1">
        <f t="shared" si="3"/>
        <v>19</v>
      </c>
      <c r="E24" s="1">
        <f t="shared" si="0"/>
        <v>3140</v>
      </c>
      <c r="G24" s="1">
        <f t="shared" si="4"/>
        <v>19</v>
      </c>
      <c r="H24" s="1">
        <f t="shared" si="1"/>
        <v>3250</v>
      </c>
      <c r="J24" s="1">
        <f t="shared" si="5"/>
        <v>19</v>
      </c>
      <c r="K24" s="1">
        <v>200</v>
      </c>
      <c r="M24" s="1">
        <f t="shared" si="6"/>
        <v>19</v>
      </c>
      <c r="N24" s="1">
        <v>190</v>
      </c>
      <c r="P24" s="1">
        <f t="shared" si="7"/>
        <v>19</v>
      </c>
      <c r="Q24" s="1">
        <v>2940</v>
      </c>
      <c r="S24" s="1">
        <f t="shared" si="8"/>
        <v>19</v>
      </c>
      <c r="T24" s="1">
        <v>3060</v>
      </c>
      <c r="V24" s="5">
        <f t="shared" si="2"/>
        <v>0.93630573248407645</v>
      </c>
    </row>
    <row r="25" spans="4:22" x14ac:dyDescent="0.3">
      <c r="D25" s="1">
        <f t="shared" si="3"/>
        <v>20</v>
      </c>
      <c r="E25" s="1">
        <f t="shared" si="0"/>
        <v>3230</v>
      </c>
      <c r="G25" s="1">
        <f t="shared" si="4"/>
        <v>20</v>
      </c>
      <c r="H25" s="1">
        <f t="shared" si="1"/>
        <v>3350</v>
      </c>
      <c r="J25" s="1">
        <f t="shared" si="5"/>
        <v>20</v>
      </c>
      <c r="K25" s="1">
        <v>170</v>
      </c>
      <c r="M25" s="1">
        <f t="shared" si="6"/>
        <v>20</v>
      </c>
      <c r="N25" s="1">
        <v>230</v>
      </c>
      <c r="P25" s="1">
        <f t="shared" si="7"/>
        <v>20</v>
      </c>
      <c r="Q25" s="1">
        <v>3060</v>
      </c>
      <c r="S25" s="1">
        <f t="shared" si="8"/>
        <v>20</v>
      </c>
      <c r="T25" s="1">
        <v>3120</v>
      </c>
      <c r="V25" s="5">
        <f t="shared" si="2"/>
        <v>0.94736842105263153</v>
      </c>
    </row>
    <row r="26" spans="4:22" x14ac:dyDescent="0.3">
      <c r="D26" s="1">
        <f t="shared" si="3"/>
        <v>21</v>
      </c>
      <c r="E26" s="1">
        <f t="shared" si="0"/>
        <v>3370</v>
      </c>
      <c r="G26" s="1">
        <f t="shared" si="4"/>
        <v>21</v>
      </c>
      <c r="H26" s="1">
        <f t="shared" si="1"/>
        <v>3390</v>
      </c>
      <c r="J26" s="1">
        <f t="shared" si="5"/>
        <v>21</v>
      </c>
      <c r="K26" s="1">
        <v>310</v>
      </c>
      <c r="M26" s="1">
        <f t="shared" si="6"/>
        <v>21</v>
      </c>
      <c r="N26" s="1">
        <v>330</v>
      </c>
      <c r="P26" s="1">
        <f t="shared" si="7"/>
        <v>21</v>
      </c>
      <c r="Q26" s="1">
        <v>3060</v>
      </c>
      <c r="S26" s="1">
        <f t="shared" si="8"/>
        <v>21</v>
      </c>
      <c r="T26" s="1">
        <v>3060</v>
      </c>
      <c r="V26" s="5">
        <f t="shared" si="2"/>
        <v>0.90801186943620182</v>
      </c>
    </row>
    <row r="27" spans="4:22" x14ac:dyDescent="0.3">
      <c r="D27" s="1">
        <f t="shared" si="3"/>
        <v>22</v>
      </c>
      <c r="E27" s="1">
        <f t="shared" si="0"/>
        <v>3410</v>
      </c>
      <c r="G27" s="1">
        <f t="shared" si="4"/>
        <v>22</v>
      </c>
      <c r="H27" s="1">
        <f t="shared" si="1"/>
        <v>3380</v>
      </c>
      <c r="J27" s="1">
        <f t="shared" si="5"/>
        <v>22</v>
      </c>
      <c r="K27" s="1">
        <v>410</v>
      </c>
      <c r="M27" s="1">
        <f t="shared" si="6"/>
        <v>22</v>
      </c>
      <c r="N27" s="1">
        <v>440</v>
      </c>
      <c r="P27" s="1">
        <f t="shared" si="7"/>
        <v>22</v>
      </c>
      <c r="Q27" s="1">
        <v>3000</v>
      </c>
      <c r="S27" s="1">
        <f t="shared" si="8"/>
        <v>22</v>
      </c>
      <c r="T27" s="1">
        <v>2940</v>
      </c>
      <c r="V27" s="5">
        <f t="shared" si="2"/>
        <v>0.87976539589442815</v>
      </c>
    </row>
    <row r="28" spans="4:22" x14ac:dyDescent="0.3">
      <c r="D28" s="1">
        <f t="shared" si="3"/>
        <v>23</v>
      </c>
      <c r="E28" s="1">
        <f t="shared" si="0"/>
        <v>3200</v>
      </c>
      <c r="G28" s="1">
        <f t="shared" si="4"/>
        <v>23</v>
      </c>
      <c r="H28" s="1">
        <f t="shared" si="1"/>
        <v>3360</v>
      </c>
      <c r="J28" s="1">
        <f t="shared" si="5"/>
        <v>23</v>
      </c>
      <c r="K28" s="1">
        <v>200</v>
      </c>
      <c r="M28" s="1">
        <f t="shared" si="6"/>
        <v>23</v>
      </c>
      <c r="N28" s="1">
        <v>180</v>
      </c>
      <c r="P28" s="1">
        <f t="shared" si="7"/>
        <v>23</v>
      </c>
      <c r="Q28" s="1">
        <v>3000</v>
      </c>
      <c r="S28" s="1">
        <f t="shared" si="8"/>
        <v>23</v>
      </c>
      <c r="T28" s="1">
        <v>3180</v>
      </c>
      <c r="V28" s="5">
        <f t="shared" si="2"/>
        <v>0.9375</v>
      </c>
    </row>
    <row r="29" spans="4:22" x14ac:dyDescent="0.3">
      <c r="D29" s="1">
        <f t="shared" si="3"/>
        <v>24</v>
      </c>
      <c r="E29" s="1">
        <f t="shared" si="0"/>
        <v>3190</v>
      </c>
      <c r="G29" s="1">
        <f t="shared" si="4"/>
        <v>24</v>
      </c>
      <c r="H29" s="1">
        <f t="shared" si="1"/>
        <v>3460</v>
      </c>
      <c r="J29" s="1">
        <f t="shared" si="5"/>
        <v>24</v>
      </c>
      <c r="K29" s="1">
        <v>250</v>
      </c>
      <c r="M29" s="1">
        <f t="shared" si="6"/>
        <v>24</v>
      </c>
      <c r="N29" s="1">
        <v>220</v>
      </c>
      <c r="P29" s="1">
        <f t="shared" si="7"/>
        <v>24</v>
      </c>
      <c r="Q29" s="1">
        <v>2940</v>
      </c>
      <c r="S29" s="1">
        <f t="shared" si="8"/>
        <v>24</v>
      </c>
      <c r="T29" s="1">
        <v>3240</v>
      </c>
      <c r="V29" s="5">
        <f t="shared" si="2"/>
        <v>0.92163009404388718</v>
      </c>
    </row>
    <row r="30" spans="4:22" x14ac:dyDescent="0.3">
      <c r="D30" s="1">
        <f t="shared" si="3"/>
        <v>25</v>
      </c>
      <c r="E30" s="1">
        <f t="shared" si="0"/>
        <v>3450</v>
      </c>
      <c r="G30" s="1">
        <f t="shared" si="4"/>
        <v>25</v>
      </c>
      <c r="H30" s="1">
        <f t="shared" si="1"/>
        <v>3280</v>
      </c>
      <c r="J30" s="1">
        <f t="shared" si="5"/>
        <v>25</v>
      </c>
      <c r="K30" s="1">
        <v>390</v>
      </c>
      <c r="M30" s="1">
        <f t="shared" si="6"/>
        <v>25</v>
      </c>
      <c r="N30" s="1">
        <v>280</v>
      </c>
      <c r="P30" s="1">
        <f t="shared" si="7"/>
        <v>25</v>
      </c>
      <c r="Q30" s="1">
        <v>3060</v>
      </c>
      <c r="S30" s="1">
        <f t="shared" si="8"/>
        <v>25</v>
      </c>
      <c r="T30" s="1">
        <v>3000</v>
      </c>
      <c r="V30" s="5">
        <f t="shared" si="2"/>
        <v>0.88695652173913042</v>
      </c>
    </row>
    <row r="31" spans="4:22" x14ac:dyDescent="0.3">
      <c r="D31" s="1">
        <f t="shared" si="3"/>
        <v>26</v>
      </c>
      <c r="E31" s="1">
        <f t="shared" si="0"/>
        <v>3300</v>
      </c>
      <c r="G31" s="1">
        <f t="shared" si="4"/>
        <v>26</v>
      </c>
      <c r="H31" s="1">
        <f t="shared" si="1"/>
        <v>3130</v>
      </c>
      <c r="J31" s="1">
        <f t="shared" si="5"/>
        <v>26</v>
      </c>
      <c r="K31" s="1">
        <v>180</v>
      </c>
      <c r="M31" s="1">
        <f t="shared" si="6"/>
        <v>26</v>
      </c>
      <c r="N31" s="1">
        <v>190</v>
      </c>
      <c r="P31" s="1">
        <f t="shared" si="7"/>
        <v>26</v>
      </c>
      <c r="Q31" s="1">
        <f>52*U2</f>
        <v>3120</v>
      </c>
      <c r="S31" s="1">
        <f t="shared" si="8"/>
        <v>26</v>
      </c>
      <c r="T31" s="1">
        <v>2940</v>
      </c>
      <c r="V31" s="5">
        <f t="shared" si="2"/>
        <v>0.94545454545454544</v>
      </c>
    </row>
    <row r="32" spans="4:22" x14ac:dyDescent="0.3">
      <c r="D32" s="1">
        <f t="shared" si="3"/>
        <v>27</v>
      </c>
      <c r="E32" s="1">
        <f t="shared" si="0"/>
        <v>3340</v>
      </c>
      <c r="G32" s="1">
        <f t="shared" si="4"/>
        <v>27</v>
      </c>
      <c r="H32" s="1">
        <f t="shared" si="1"/>
        <v>3550</v>
      </c>
      <c r="J32" s="1">
        <f t="shared" si="5"/>
        <v>27</v>
      </c>
      <c r="K32" s="1">
        <v>220</v>
      </c>
      <c r="M32" s="1">
        <f t="shared" si="6"/>
        <v>27</v>
      </c>
      <c r="N32" s="1">
        <v>430</v>
      </c>
      <c r="P32" s="1">
        <f t="shared" si="7"/>
        <v>27</v>
      </c>
      <c r="Q32" s="1">
        <v>3120</v>
      </c>
      <c r="S32" s="1">
        <f t="shared" si="8"/>
        <v>27</v>
      </c>
      <c r="T32" s="1">
        <v>3120</v>
      </c>
      <c r="V32" s="5">
        <f t="shared" si="2"/>
        <v>0.93413173652694614</v>
      </c>
    </row>
    <row r="33" spans="3:22" x14ac:dyDescent="0.3">
      <c r="D33" s="1">
        <f t="shared" si="3"/>
        <v>28</v>
      </c>
      <c r="E33" s="1">
        <f t="shared" si="0"/>
        <v>3350</v>
      </c>
      <c r="G33" s="1">
        <f t="shared" si="4"/>
        <v>28</v>
      </c>
      <c r="H33" s="1">
        <f t="shared" si="1"/>
        <v>3480</v>
      </c>
      <c r="J33" s="1">
        <f t="shared" si="5"/>
        <v>28</v>
      </c>
      <c r="K33" s="1">
        <v>170</v>
      </c>
      <c r="M33" s="1">
        <f t="shared" si="6"/>
        <v>28</v>
      </c>
      <c r="N33" s="1">
        <v>360</v>
      </c>
      <c r="P33" s="1">
        <f t="shared" si="7"/>
        <v>28</v>
      </c>
      <c r="Q33" s="1">
        <f>53*U2</f>
        <v>3180</v>
      </c>
      <c r="S33" s="1">
        <f t="shared" si="8"/>
        <v>28</v>
      </c>
      <c r="T33" s="1">
        <v>3120</v>
      </c>
      <c r="V33" s="5">
        <f t="shared" si="2"/>
        <v>0.94925373134328361</v>
      </c>
    </row>
    <row r="34" spans="3:22" x14ac:dyDescent="0.3">
      <c r="D34" s="1">
        <f t="shared" si="3"/>
        <v>29</v>
      </c>
      <c r="E34" s="1">
        <f t="shared" si="0"/>
        <v>3430</v>
      </c>
      <c r="G34" s="1">
        <f t="shared" si="4"/>
        <v>29</v>
      </c>
      <c r="H34" s="1">
        <f t="shared" si="1"/>
        <v>3250</v>
      </c>
      <c r="J34" s="1">
        <f t="shared" si="5"/>
        <v>29</v>
      </c>
      <c r="K34" s="1">
        <v>430</v>
      </c>
      <c r="M34" s="1">
        <f t="shared" si="6"/>
        <v>29</v>
      </c>
      <c r="N34" s="1">
        <v>370</v>
      </c>
      <c r="P34" s="1">
        <f t="shared" si="7"/>
        <v>29</v>
      </c>
      <c r="Q34" s="1">
        <v>3000</v>
      </c>
      <c r="S34" s="1">
        <f t="shared" si="8"/>
        <v>29</v>
      </c>
      <c r="T34" s="1">
        <v>2880</v>
      </c>
      <c r="V34" s="5">
        <f t="shared" si="2"/>
        <v>0.87463556851311952</v>
      </c>
    </row>
    <row r="35" spans="3:22" x14ac:dyDescent="0.3">
      <c r="D35" s="1">
        <f t="shared" si="3"/>
        <v>30</v>
      </c>
      <c r="E35" s="1">
        <f t="shared" si="0"/>
        <v>3450</v>
      </c>
      <c r="G35" s="1">
        <f t="shared" si="4"/>
        <v>30</v>
      </c>
      <c r="H35" s="1">
        <f t="shared" si="1"/>
        <v>3130</v>
      </c>
      <c r="J35" s="1">
        <f t="shared" si="5"/>
        <v>30</v>
      </c>
      <c r="K35" s="1">
        <v>270</v>
      </c>
      <c r="M35" s="1">
        <f t="shared" si="6"/>
        <v>30</v>
      </c>
      <c r="N35" s="1">
        <v>250</v>
      </c>
      <c r="P35" s="1">
        <f t="shared" si="7"/>
        <v>30</v>
      </c>
      <c r="Q35" s="1">
        <v>3180</v>
      </c>
      <c r="S35" s="1">
        <f t="shared" si="8"/>
        <v>30</v>
      </c>
      <c r="T35" s="1">
        <v>2880</v>
      </c>
      <c r="V35" s="5">
        <f t="shared" si="2"/>
        <v>0.92173913043478262</v>
      </c>
    </row>
    <row r="36" spans="3:22" x14ac:dyDescent="0.3">
      <c r="D36" s="4" t="s">
        <v>2</v>
      </c>
      <c r="E36" s="4">
        <f>SUM(E6:E35)</f>
        <v>99210</v>
      </c>
      <c r="G36" s="1">
        <v>31</v>
      </c>
      <c r="H36" s="1">
        <f t="shared" si="1"/>
        <v>3400</v>
      </c>
      <c r="J36" s="4" t="s">
        <v>2</v>
      </c>
      <c r="K36" s="4">
        <f>SUM(K6:K35)</f>
        <v>7710</v>
      </c>
      <c r="M36" s="1">
        <v>31</v>
      </c>
      <c r="N36" s="1">
        <v>280</v>
      </c>
      <c r="P36" s="4" t="s">
        <v>2</v>
      </c>
      <c r="Q36" s="4">
        <f>SUM(Q6:Q35)</f>
        <v>91500</v>
      </c>
      <c r="S36" s="1">
        <v>31</v>
      </c>
      <c r="T36" s="1">
        <v>3120</v>
      </c>
      <c r="V36" s="5">
        <f t="shared" si="2"/>
        <v>0.92228605987299672</v>
      </c>
    </row>
    <row r="37" spans="3:22" x14ac:dyDescent="0.3">
      <c r="G37" s="4" t="s">
        <v>2</v>
      </c>
      <c r="H37" s="4">
        <f>SUM(H6:H36)</f>
        <v>102860</v>
      </c>
      <c r="M37" s="4" t="s">
        <v>2</v>
      </c>
      <c r="N37" s="4">
        <f>SUM(N6:N36)</f>
        <v>8360</v>
      </c>
      <c r="S37" s="4" t="s">
        <v>2</v>
      </c>
      <c r="T37" s="4">
        <f>SUM(T6:T36)</f>
        <v>94500</v>
      </c>
      <c r="V37" s="5"/>
    </row>
    <row r="38" spans="3:22" x14ac:dyDescent="0.3">
      <c r="V38" s="5"/>
    </row>
    <row r="40" spans="3:22" x14ac:dyDescent="0.3">
      <c r="C40" s="3"/>
      <c r="D40" s="47" t="s">
        <v>19</v>
      </c>
      <c r="E40" s="47"/>
      <c r="F40" s="47"/>
      <c r="G40" s="47"/>
      <c r="H40" s="47"/>
      <c r="I40" s="47"/>
      <c r="J40" s="47" t="s">
        <v>20</v>
      </c>
      <c r="K40" s="47"/>
      <c r="L40" s="47"/>
      <c r="M40" s="47"/>
      <c r="N40" s="47"/>
      <c r="O40" s="47"/>
    </row>
    <row r="41" spans="3:22" x14ac:dyDescent="0.3">
      <c r="C41" s="3"/>
      <c r="D41" s="4" t="s">
        <v>9</v>
      </c>
      <c r="E41" s="4" t="s">
        <v>10</v>
      </c>
      <c r="F41" s="4" t="s">
        <v>11</v>
      </c>
      <c r="G41" s="4" t="s">
        <v>17</v>
      </c>
      <c r="H41" s="4" t="s">
        <v>18</v>
      </c>
      <c r="I41" s="19" t="s">
        <v>25</v>
      </c>
      <c r="J41" s="4" t="s">
        <v>9</v>
      </c>
      <c r="K41" s="4" t="s">
        <v>10</v>
      </c>
      <c r="L41" s="4" t="s">
        <v>11</v>
      </c>
      <c r="M41" s="4" t="s">
        <v>17</v>
      </c>
      <c r="N41" s="4" t="s">
        <v>18</v>
      </c>
      <c r="O41" s="4" t="s">
        <v>25</v>
      </c>
    </row>
    <row r="42" spans="3:22" x14ac:dyDescent="0.3">
      <c r="C42" s="3"/>
      <c r="D42" s="48">
        <v>44907</v>
      </c>
      <c r="E42" s="1">
        <v>18388</v>
      </c>
      <c r="F42" s="1" t="s">
        <v>12</v>
      </c>
      <c r="G42" s="7">
        <v>285470</v>
      </c>
      <c r="H42" s="10">
        <v>285000</v>
      </c>
      <c r="I42" s="20">
        <f>H42/G42</f>
        <v>0.99835359232143484</v>
      </c>
      <c r="J42" s="48">
        <v>44927</v>
      </c>
      <c r="K42" s="1">
        <v>18427</v>
      </c>
      <c r="L42" s="1" t="s">
        <v>16</v>
      </c>
      <c r="M42" s="7">
        <v>286680</v>
      </c>
      <c r="N42" s="7">
        <v>286130</v>
      </c>
      <c r="O42" s="13">
        <f>N42/M42</f>
        <v>0.99808148458211243</v>
      </c>
    </row>
    <row r="43" spans="3:22" x14ac:dyDescent="0.3">
      <c r="C43" s="3"/>
      <c r="D43" s="48"/>
      <c r="E43" s="1">
        <v>18389</v>
      </c>
      <c r="F43" s="1" t="s">
        <v>13</v>
      </c>
      <c r="G43" s="7">
        <v>285600</v>
      </c>
      <c r="H43" s="10">
        <v>284500</v>
      </c>
      <c r="I43" s="20">
        <f t="shared" ref="I43:I81" si="9">H43/G43</f>
        <v>0.99614845938375352</v>
      </c>
      <c r="J43" s="48"/>
      <c r="K43" s="1">
        <v>18428</v>
      </c>
      <c r="L43" s="1" t="s">
        <v>13</v>
      </c>
      <c r="M43" s="7">
        <v>285470</v>
      </c>
      <c r="N43" s="7">
        <v>284750</v>
      </c>
      <c r="O43" s="13">
        <f t="shared" ref="O43:O63" si="10">N43/M43</f>
        <v>0.99747784355624058</v>
      </c>
    </row>
    <row r="44" spans="3:22" x14ac:dyDescent="0.3">
      <c r="C44" s="3"/>
      <c r="D44" s="48">
        <v>44908</v>
      </c>
      <c r="E44" s="1">
        <v>18390</v>
      </c>
      <c r="F44" s="1" t="s">
        <v>14</v>
      </c>
      <c r="G44" s="7">
        <v>285400</v>
      </c>
      <c r="H44" s="10">
        <v>284000</v>
      </c>
      <c r="I44" s="20">
        <f t="shared" si="9"/>
        <v>0.99509460406447092</v>
      </c>
      <c r="J44" s="48">
        <v>44928</v>
      </c>
      <c r="K44" s="1">
        <v>18429</v>
      </c>
      <c r="L44" s="1" t="s">
        <v>12</v>
      </c>
      <c r="M44" s="7">
        <v>284830</v>
      </c>
      <c r="N44" s="7">
        <v>284100</v>
      </c>
      <c r="O44" s="13">
        <f t="shared" si="10"/>
        <v>0.99743706772460761</v>
      </c>
    </row>
    <row r="45" spans="3:22" x14ac:dyDescent="0.3">
      <c r="C45" s="3"/>
      <c r="D45" s="48"/>
      <c r="E45" s="1">
        <v>18391</v>
      </c>
      <c r="F45" s="1" t="s">
        <v>15</v>
      </c>
      <c r="G45" s="7">
        <v>285690</v>
      </c>
      <c r="H45" s="10">
        <v>285100</v>
      </c>
      <c r="I45" s="20">
        <f t="shared" si="9"/>
        <v>0.99793482446007908</v>
      </c>
      <c r="J45" s="48"/>
      <c r="K45" s="1">
        <v>18430</v>
      </c>
      <c r="L45" s="1" t="s">
        <v>14</v>
      </c>
      <c r="M45" s="7">
        <v>284460</v>
      </c>
      <c r="N45" s="7">
        <v>283780</v>
      </c>
      <c r="O45" s="13">
        <f t="shared" si="10"/>
        <v>0.99760950573015539</v>
      </c>
    </row>
    <row r="46" spans="3:22" x14ac:dyDescent="0.3">
      <c r="C46" s="3"/>
      <c r="D46" s="48">
        <v>44909</v>
      </c>
      <c r="E46" s="1">
        <v>18392</v>
      </c>
      <c r="F46" s="1" t="s">
        <v>16</v>
      </c>
      <c r="G46" s="7">
        <v>285230</v>
      </c>
      <c r="H46" s="10">
        <v>283800</v>
      </c>
      <c r="I46" s="20">
        <f t="shared" si="9"/>
        <v>0.9949865021210953</v>
      </c>
      <c r="J46" s="48">
        <v>44929</v>
      </c>
      <c r="K46" s="1">
        <v>18431</v>
      </c>
      <c r="L46" s="1" t="s">
        <v>15</v>
      </c>
      <c r="M46" s="7">
        <v>284450</v>
      </c>
      <c r="N46" s="7">
        <v>283670</v>
      </c>
      <c r="O46" s="13">
        <f t="shared" si="10"/>
        <v>0.9972578660573036</v>
      </c>
    </row>
    <row r="47" spans="3:22" x14ac:dyDescent="0.3">
      <c r="C47" s="3"/>
      <c r="D47" s="48"/>
      <c r="E47" s="1">
        <v>18393</v>
      </c>
      <c r="F47" s="1" t="s">
        <v>13</v>
      </c>
      <c r="G47" s="7">
        <v>286050</v>
      </c>
      <c r="H47" s="10">
        <v>285800</v>
      </c>
      <c r="I47" s="20">
        <f t="shared" si="9"/>
        <v>0.99912602691837094</v>
      </c>
      <c r="J47" s="48"/>
      <c r="K47" s="1">
        <v>18432</v>
      </c>
      <c r="L47" s="1" t="s">
        <v>16</v>
      </c>
      <c r="M47" s="7">
        <v>284760</v>
      </c>
      <c r="N47" s="7">
        <v>283020</v>
      </c>
      <c r="O47" s="13">
        <f t="shared" si="10"/>
        <v>0.99388959123472398</v>
      </c>
    </row>
    <row r="48" spans="3:22" x14ac:dyDescent="0.3">
      <c r="C48" s="3"/>
      <c r="D48" s="48">
        <v>44910</v>
      </c>
      <c r="E48" s="1">
        <v>18394</v>
      </c>
      <c r="F48" s="1" t="s">
        <v>12</v>
      </c>
      <c r="G48" s="7">
        <v>285620</v>
      </c>
      <c r="H48" s="10">
        <v>285110</v>
      </c>
      <c r="I48" s="20">
        <f t="shared" si="9"/>
        <v>0.99821441075554929</v>
      </c>
      <c r="J48" s="48">
        <v>44930</v>
      </c>
      <c r="K48" s="1">
        <v>18433</v>
      </c>
      <c r="L48" s="1" t="s">
        <v>13</v>
      </c>
      <c r="M48" s="7">
        <v>284290</v>
      </c>
      <c r="N48" s="7">
        <v>283890</v>
      </c>
      <c r="O48" s="13">
        <f t="shared" si="10"/>
        <v>0.99859298603538638</v>
      </c>
    </row>
    <row r="49" spans="3:15" x14ac:dyDescent="0.3">
      <c r="C49" s="3"/>
      <c r="D49" s="48"/>
      <c r="E49" s="1">
        <v>18395</v>
      </c>
      <c r="F49" s="1" t="s">
        <v>14</v>
      </c>
      <c r="G49" s="7">
        <v>285710</v>
      </c>
      <c r="H49" s="10">
        <v>285050</v>
      </c>
      <c r="I49" s="20">
        <f t="shared" si="9"/>
        <v>0.99768996534948029</v>
      </c>
      <c r="J49" s="48"/>
      <c r="K49" s="1">
        <v>18434</v>
      </c>
      <c r="L49" s="1" t="s">
        <v>12</v>
      </c>
      <c r="M49" s="7">
        <v>285040</v>
      </c>
      <c r="N49" s="7">
        <v>284600</v>
      </c>
      <c r="O49" s="13">
        <f t="shared" si="10"/>
        <v>0.998456357002526</v>
      </c>
    </row>
    <row r="50" spans="3:15" x14ac:dyDescent="0.3">
      <c r="C50" s="3"/>
      <c r="D50" s="48">
        <v>44911</v>
      </c>
      <c r="E50" s="1">
        <v>18396</v>
      </c>
      <c r="F50" s="1" t="s">
        <v>15</v>
      </c>
      <c r="G50" s="7">
        <v>284900</v>
      </c>
      <c r="H50" s="10">
        <v>284640</v>
      </c>
      <c r="I50" s="20">
        <f t="shared" si="9"/>
        <v>0.99908739908739908</v>
      </c>
      <c r="J50" s="48">
        <v>44931</v>
      </c>
      <c r="K50" s="1">
        <v>18435</v>
      </c>
      <c r="L50" s="1" t="s">
        <v>14</v>
      </c>
      <c r="M50" s="7">
        <v>284450</v>
      </c>
      <c r="N50" s="7">
        <v>283720</v>
      </c>
      <c r="O50" s="13">
        <f t="shared" si="10"/>
        <v>0.99743364387414313</v>
      </c>
    </row>
    <row r="51" spans="3:15" x14ac:dyDescent="0.3">
      <c r="C51" s="3"/>
      <c r="D51" s="48"/>
      <c r="E51" s="1">
        <v>18397</v>
      </c>
      <c r="F51" s="1" t="s">
        <v>16</v>
      </c>
      <c r="G51" s="7">
        <v>285430</v>
      </c>
      <c r="H51" s="10">
        <v>285010</v>
      </c>
      <c r="I51" s="20">
        <f t="shared" si="9"/>
        <v>0.99852853589321378</v>
      </c>
      <c r="J51" s="48"/>
      <c r="K51" s="1">
        <v>18436</v>
      </c>
      <c r="L51" s="1" t="s">
        <v>15</v>
      </c>
      <c r="M51" s="7">
        <v>286280</v>
      </c>
      <c r="N51" s="7">
        <v>285410</v>
      </c>
      <c r="O51" s="13">
        <f t="shared" si="10"/>
        <v>0.99696101718597174</v>
      </c>
    </row>
    <row r="52" spans="3:15" x14ac:dyDescent="0.3">
      <c r="C52" s="3"/>
      <c r="D52" s="48">
        <v>44912</v>
      </c>
      <c r="E52" s="1">
        <v>18398</v>
      </c>
      <c r="F52" s="1" t="s">
        <v>13</v>
      </c>
      <c r="G52" s="7">
        <v>285430</v>
      </c>
      <c r="H52" s="10">
        <v>284990</v>
      </c>
      <c r="I52" s="20">
        <f t="shared" si="9"/>
        <v>0.99845846617384293</v>
      </c>
      <c r="J52" s="48">
        <v>44932</v>
      </c>
      <c r="K52" s="1">
        <v>18437</v>
      </c>
      <c r="L52" s="1" t="s">
        <v>16</v>
      </c>
      <c r="M52" s="7">
        <v>285750</v>
      </c>
      <c r="N52" s="7">
        <v>285190</v>
      </c>
      <c r="O52" s="13">
        <f t="shared" si="10"/>
        <v>0.99804024496937882</v>
      </c>
    </row>
    <row r="53" spans="3:15" x14ac:dyDescent="0.3">
      <c r="C53" s="3"/>
      <c r="D53" s="48"/>
      <c r="E53" s="1">
        <v>18399</v>
      </c>
      <c r="F53" s="1" t="s">
        <v>12</v>
      </c>
      <c r="G53" s="7">
        <v>285520</v>
      </c>
      <c r="H53" s="10">
        <v>285100</v>
      </c>
      <c r="I53" s="20">
        <f t="shared" si="9"/>
        <v>0.99852899971980946</v>
      </c>
      <c r="J53" s="48"/>
      <c r="K53" s="1">
        <v>18438</v>
      </c>
      <c r="L53" s="1" t="s">
        <v>13</v>
      </c>
      <c r="M53" s="7">
        <v>285690</v>
      </c>
      <c r="N53" s="7">
        <v>285130</v>
      </c>
      <c r="O53" s="13">
        <f t="shared" si="10"/>
        <v>0.99803983338583779</v>
      </c>
    </row>
    <row r="54" spans="3:15" x14ac:dyDescent="0.3">
      <c r="C54" s="3"/>
      <c r="D54" s="48">
        <v>44913</v>
      </c>
      <c r="E54" s="1">
        <v>18400</v>
      </c>
      <c r="F54" s="1" t="s">
        <v>14</v>
      </c>
      <c r="G54" s="7">
        <v>280250</v>
      </c>
      <c r="H54" s="10">
        <v>279750</v>
      </c>
      <c r="I54" s="20">
        <f t="shared" si="9"/>
        <v>0.99821587867975026</v>
      </c>
      <c r="J54" s="48">
        <v>44933</v>
      </c>
      <c r="K54" s="1">
        <v>18439</v>
      </c>
      <c r="L54" s="1" t="s">
        <v>12</v>
      </c>
      <c r="M54" s="7">
        <v>285330</v>
      </c>
      <c r="N54" s="7">
        <v>284640</v>
      </c>
      <c r="O54" s="13">
        <f t="shared" si="10"/>
        <v>0.99758174745032069</v>
      </c>
    </row>
    <row r="55" spans="3:15" x14ac:dyDescent="0.3">
      <c r="C55" s="3"/>
      <c r="D55" s="48"/>
      <c r="E55" s="1">
        <v>18401</v>
      </c>
      <c r="F55" s="1" t="s">
        <v>15</v>
      </c>
      <c r="G55" s="7">
        <v>285370</v>
      </c>
      <c r="H55" s="10">
        <v>284550</v>
      </c>
      <c r="I55" s="20">
        <f t="shared" si="9"/>
        <v>0.99712653747766056</v>
      </c>
      <c r="J55" s="48"/>
      <c r="K55" s="1">
        <v>18440</v>
      </c>
      <c r="L55" s="1" t="s">
        <v>14</v>
      </c>
      <c r="M55" s="7">
        <v>285880</v>
      </c>
      <c r="N55" s="7">
        <v>285250</v>
      </c>
      <c r="O55" s="13">
        <f t="shared" si="10"/>
        <v>0.997796278158668</v>
      </c>
    </row>
    <row r="56" spans="3:15" x14ac:dyDescent="0.3">
      <c r="C56" s="3"/>
      <c r="D56" s="48">
        <v>44914</v>
      </c>
      <c r="E56" s="1">
        <v>18402</v>
      </c>
      <c r="F56" s="1" t="s">
        <v>16</v>
      </c>
      <c r="G56" s="7">
        <v>284830</v>
      </c>
      <c r="H56" s="10">
        <v>284070</v>
      </c>
      <c r="I56" s="20">
        <f t="shared" si="9"/>
        <v>0.99733174174068739</v>
      </c>
      <c r="J56" s="48">
        <v>44934</v>
      </c>
      <c r="K56" s="1">
        <v>18441</v>
      </c>
      <c r="L56" s="1" t="s">
        <v>15</v>
      </c>
      <c r="M56" s="7">
        <v>285580</v>
      </c>
      <c r="N56" s="7">
        <v>284830</v>
      </c>
      <c r="O56" s="13">
        <f t="shared" si="10"/>
        <v>0.9973737656698648</v>
      </c>
    </row>
    <row r="57" spans="3:15" x14ac:dyDescent="0.3">
      <c r="C57" s="3"/>
      <c r="D57" s="48"/>
      <c r="E57" s="1">
        <v>18403</v>
      </c>
      <c r="F57" s="1" t="s">
        <v>13</v>
      </c>
      <c r="G57" s="7">
        <v>285980</v>
      </c>
      <c r="H57" s="10">
        <v>284420</v>
      </c>
      <c r="I57" s="20">
        <f t="shared" si="9"/>
        <v>0.99454507308203366</v>
      </c>
      <c r="J57" s="48"/>
      <c r="K57" s="1">
        <v>18442</v>
      </c>
      <c r="L57" s="1" t="s">
        <v>16</v>
      </c>
      <c r="M57" s="7">
        <v>286230</v>
      </c>
      <c r="N57" s="7">
        <v>285530</v>
      </c>
      <c r="O57" s="13">
        <f t="shared" si="10"/>
        <v>0.99755441428222058</v>
      </c>
    </row>
    <row r="58" spans="3:15" x14ac:dyDescent="0.3">
      <c r="C58" s="3"/>
      <c r="D58" s="48">
        <v>44915</v>
      </c>
      <c r="E58" s="1">
        <v>18404</v>
      </c>
      <c r="F58" s="1" t="s">
        <v>12</v>
      </c>
      <c r="G58" s="7">
        <v>285180</v>
      </c>
      <c r="H58" s="10">
        <v>284870</v>
      </c>
      <c r="I58" s="20">
        <f t="shared" si="9"/>
        <v>0.99891296724875522</v>
      </c>
      <c r="J58" s="6">
        <v>44935</v>
      </c>
      <c r="K58" s="1">
        <v>18443</v>
      </c>
      <c r="L58" s="1" t="s">
        <v>13</v>
      </c>
      <c r="M58" s="7">
        <v>285620</v>
      </c>
      <c r="N58" s="7">
        <v>284810</v>
      </c>
      <c r="O58" s="13">
        <f t="shared" si="10"/>
        <v>0.99716406414116654</v>
      </c>
    </row>
    <row r="59" spans="3:15" x14ac:dyDescent="0.3">
      <c r="C59" s="3"/>
      <c r="D59" s="48"/>
      <c r="E59" s="1">
        <v>18405</v>
      </c>
      <c r="F59" s="1" t="s">
        <v>14</v>
      </c>
      <c r="G59" s="7">
        <v>286010</v>
      </c>
      <c r="H59" s="10">
        <v>285115</v>
      </c>
      <c r="I59" s="20">
        <f t="shared" si="9"/>
        <v>0.99687073878535715</v>
      </c>
      <c r="J59" s="48">
        <v>44936</v>
      </c>
      <c r="K59" s="1">
        <v>18444</v>
      </c>
      <c r="L59" s="1" t="s">
        <v>12</v>
      </c>
      <c r="M59" s="7">
        <v>286180</v>
      </c>
      <c r="N59" s="7">
        <v>285630</v>
      </c>
      <c r="O59" s="13">
        <f t="shared" si="10"/>
        <v>0.99807813264379064</v>
      </c>
    </row>
    <row r="60" spans="3:15" x14ac:dyDescent="0.3">
      <c r="C60" s="3"/>
      <c r="D60" s="8">
        <v>44916</v>
      </c>
      <c r="E60" s="1">
        <v>18406</v>
      </c>
      <c r="F60" s="1" t="s">
        <v>15</v>
      </c>
      <c r="G60" s="7">
        <v>285150</v>
      </c>
      <c r="H60" s="10">
        <v>284360</v>
      </c>
      <c r="I60" s="20">
        <f t="shared" si="9"/>
        <v>0.99722952831842893</v>
      </c>
      <c r="J60" s="48"/>
      <c r="K60" s="1">
        <v>18445</v>
      </c>
      <c r="L60" s="1" t="s">
        <v>14</v>
      </c>
      <c r="M60" s="7">
        <v>285780</v>
      </c>
      <c r="N60" s="7">
        <v>285220</v>
      </c>
      <c r="O60" s="13">
        <f t="shared" si="10"/>
        <v>0.99804045069633984</v>
      </c>
    </row>
    <row r="61" spans="3:15" x14ac:dyDescent="0.3">
      <c r="C61" s="3"/>
      <c r="D61" s="48">
        <v>44917</v>
      </c>
      <c r="E61" s="1">
        <v>18407</v>
      </c>
      <c r="F61" s="1" t="s">
        <v>16</v>
      </c>
      <c r="G61" s="7">
        <v>285570</v>
      </c>
      <c r="H61" s="10">
        <v>285020</v>
      </c>
      <c r="I61" s="20">
        <f t="shared" si="9"/>
        <v>0.99807402738382889</v>
      </c>
      <c r="J61" s="48">
        <v>44937</v>
      </c>
      <c r="K61" s="1">
        <v>18446</v>
      </c>
      <c r="L61" s="1" t="s">
        <v>15</v>
      </c>
      <c r="M61" s="7">
        <v>286350</v>
      </c>
      <c r="N61" s="7">
        <v>285690</v>
      </c>
      <c r="O61" s="13">
        <f t="shared" si="10"/>
        <v>0.99769512833944474</v>
      </c>
    </row>
    <row r="62" spans="3:15" x14ac:dyDescent="0.3">
      <c r="C62" s="3"/>
      <c r="D62" s="48"/>
      <c r="E62" s="1">
        <v>18408</v>
      </c>
      <c r="F62" s="1" t="s">
        <v>13</v>
      </c>
      <c r="G62" s="7">
        <v>284820</v>
      </c>
      <c r="H62" s="10">
        <v>284210</v>
      </c>
      <c r="I62" s="20">
        <f t="shared" si="9"/>
        <v>0.99785829646794466</v>
      </c>
      <c r="J62" s="48"/>
      <c r="K62" s="1">
        <v>18447</v>
      </c>
      <c r="L62" s="1" t="s">
        <v>16</v>
      </c>
      <c r="M62" s="7">
        <v>285720</v>
      </c>
      <c r="N62" s="7">
        <v>285150</v>
      </c>
      <c r="O62" s="13">
        <f t="shared" si="10"/>
        <v>0.99800503989920197</v>
      </c>
    </row>
    <row r="63" spans="3:15" x14ac:dyDescent="0.3">
      <c r="C63" s="3"/>
      <c r="D63" s="48">
        <v>44918</v>
      </c>
      <c r="E63" s="1">
        <v>18409</v>
      </c>
      <c r="F63" s="1" t="s">
        <v>12</v>
      </c>
      <c r="G63" s="7">
        <v>285780</v>
      </c>
      <c r="H63" s="10">
        <v>285310</v>
      </c>
      <c r="I63" s="20">
        <f t="shared" si="9"/>
        <v>0.99835537826299947</v>
      </c>
      <c r="J63" s="4"/>
      <c r="K63" s="1"/>
      <c r="L63" s="4" t="s">
        <v>8</v>
      </c>
      <c r="M63" s="9">
        <f>SUM(M42:M62)</f>
        <v>5994820</v>
      </c>
      <c r="N63" s="9">
        <f>SUM(N42:N62)</f>
        <v>5980140</v>
      </c>
      <c r="O63" s="14">
        <f t="shared" si="10"/>
        <v>0.99755121921925927</v>
      </c>
    </row>
    <row r="64" spans="3:15" x14ac:dyDescent="0.3">
      <c r="C64" s="3"/>
      <c r="D64" s="48"/>
      <c r="E64" s="1">
        <v>18410</v>
      </c>
      <c r="F64" s="1" t="s">
        <v>14</v>
      </c>
      <c r="G64" s="7">
        <v>284820</v>
      </c>
      <c r="H64" s="10">
        <v>284440</v>
      </c>
      <c r="I64" s="20">
        <f t="shared" si="9"/>
        <v>0.99866582402921145</v>
      </c>
      <c r="J64" s="3"/>
    </row>
    <row r="65" spans="3:10" x14ac:dyDescent="0.3">
      <c r="C65" s="3"/>
      <c r="D65" s="48">
        <v>44919</v>
      </c>
      <c r="E65" s="1">
        <v>18411</v>
      </c>
      <c r="F65" s="1" t="s">
        <v>15</v>
      </c>
      <c r="G65" s="7">
        <v>285340</v>
      </c>
      <c r="H65" s="10">
        <v>284360</v>
      </c>
      <c r="I65" s="20">
        <f t="shared" si="9"/>
        <v>0.99656550080605588</v>
      </c>
      <c r="J65" s="3"/>
    </row>
    <row r="66" spans="3:10" x14ac:dyDescent="0.3">
      <c r="C66" s="3"/>
      <c r="D66" s="48"/>
      <c r="E66" s="1">
        <v>18412</v>
      </c>
      <c r="F66" s="1" t="s">
        <v>16</v>
      </c>
      <c r="G66" s="7">
        <v>284630</v>
      </c>
      <c r="H66" s="10">
        <v>283900</v>
      </c>
      <c r="I66" s="20">
        <f t="shared" si="9"/>
        <v>0.99743526683764883</v>
      </c>
      <c r="J66" s="3"/>
    </row>
    <row r="67" spans="3:10" x14ac:dyDescent="0.3">
      <c r="C67" s="3"/>
      <c r="D67" s="48">
        <v>44920</v>
      </c>
      <c r="E67" s="1">
        <v>18413</v>
      </c>
      <c r="F67" s="1" t="s">
        <v>13</v>
      </c>
      <c r="G67" s="7">
        <v>284690</v>
      </c>
      <c r="H67" s="10">
        <v>283790</v>
      </c>
      <c r="I67" s="20">
        <f t="shared" si="9"/>
        <v>0.99683866661983211</v>
      </c>
      <c r="J67" s="3"/>
    </row>
    <row r="68" spans="3:10" x14ac:dyDescent="0.3">
      <c r="C68" s="3"/>
      <c r="D68" s="48"/>
      <c r="E68" s="1">
        <v>18414</v>
      </c>
      <c r="F68" s="1" t="s">
        <v>12</v>
      </c>
      <c r="G68" s="7">
        <v>284660</v>
      </c>
      <c r="H68" s="10">
        <v>284110</v>
      </c>
      <c r="I68" s="20">
        <f t="shared" si="9"/>
        <v>0.99806787044193068</v>
      </c>
      <c r="J68" s="3"/>
    </row>
    <row r="69" spans="3:10" x14ac:dyDescent="0.3">
      <c r="C69" s="3"/>
      <c r="D69" s="48">
        <v>44921</v>
      </c>
      <c r="E69" s="1">
        <v>18415</v>
      </c>
      <c r="F69" s="1" t="s">
        <v>14</v>
      </c>
      <c r="G69" s="7">
        <v>284340</v>
      </c>
      <c r="H69" s="10">
        <v>283250</v>
      </c>
      <c r="I69" s="20">
        <f t="shared" si="9"/>
        <v>0.99616656115917568</v>
      </c>
      <c r="J69" s="3"/>
    </row>
    <row r="70" spans="3:10" x14ac:dyDescent="0.3">
      <c r="C70" s="3"/>
      <c r="D70" s="48"/>
      <c r="E70" s="1">
        <v>18416</v>
      </c>
      <c r="F70" s="1" t="s">
        <v>15</v>
      </c>
      <c r="G70" s="7">
        <v>284580</v>
      </c>
      <c r="H70" s="10">
        <v>283670</v>
      </c>
      <c r="I70" s="20">
        <f t="shared" si="9"/>
        <v>0.9968023051514513</v>
      </c>
      <c r="J70" s="3"/>
    </row>
    <row r="71" spans="3:10" x14ac:dyDescent="0.3">
      <c r="C71" s="3"/>
      <c r="D71" s="48">
        <v>44922</v>
      </c>
      <c r="E71" s="1">
        <v>18417</v>
      </c>
      <c r="F71" s="1" t="s">
        <v>16</v>
      </c>
      <c r="G71" s="7">
        <v>284560</v>
      </c>
      <c r="H71" s="10">
        <v>283940</v>
      </c>
      <c r="I71" s="20">
        <f t="shared" si="9"/>
        <v>0.99782119763845933</v>
      </c>
      <c r="J71" s="3"/>
    </row>
    <row r="72" spans="3:10" x14ac:dyDescent="0.3">
      <c r="C72" s="3"/>
      <c r="D72" s="48"/>
      <c r="E72" s="1">
        <v>18418</v>
      </c>
      <c r="F72" s="1" t="s">
        <v>13</v>
      </c>
      <c r="G72" s="7">
        <v>284370</v>
      </c>
      <c r="H72" s="10">
        <v>283680</v>
      </c>
      <c r="I72" s="20">
        <f t="shared" si="9"/>
        <v>0.99757358371136196</v>
      </c>
      <c r="J72" s="3"/>
    </row>
    <row r="73" spans="3:10" x14ac:dyDescent="0.3">
      <c r="C73" s="3"/>
      <c r="D73" s="48">
        <v>44923</v>
      </c>
      <c r="E73" s="1">
        <v>18419</v>
      </c>
      <c r="F73" s="1" t="s">
        <v>12</v>
      </c>
      <c r="G73" s="7">
        <v>284540</v>
      </c>
      <c r="H73" s="10">
        <v>283830</v>
      </c>
      <c r="I73" s="20">
        <f t="shared" si="9"/>
        <v>0.99750474449989457</v>
      </c>
      <c r="J73" s="3"/>
    </row>
    <row r="74" spans="3:10" x14ac:dyDescent="0.3">
      <c r="C74" s="3"/>
      <c r="D74" s="48"/>
      <c r="E74" s="1">
        <v>18420</v>
      </c>
      <c r="F74" s="1" t="s">
        <v>14</v>
      </c>
      <c r="G74" s="7">
        <v>284500</v>
      </c>
      <c r="H74" s="10">
        <v>283890</v>
      </c>
      <c r="I74" s="20">
        <f t="shared" si="9"/>
        <v>0.99785588752196841</v>
      </c>
      <c r="J74" s="3"/>
    </row>
    <row r="75" spans="3:10" x14ac:dyDescent="0.3">
      <c r="C75" s="3"/>
      <c r="D75" s="48">
        <v>44924</v>
      </c>
      <c r="E75" s="1">
        <v>18421</v>
      </c>
      <c r="F75" s="1" t="s">
        <v>15</v>
      </c>
      <c r="G75" s="7">
        <v>284480</v>
      </c>
      <c r="H75" s="10">
        <v>283660</v>
      </c>
      <c r="I75" s="20">
        <f t="shared" si="9"/>
        <v>0.99711754780652417</v>
      </c>
      <c r="J75" s="3"/>
    </row>
    <row r="76" spans="3:10" x14ac:dyDescent="0.3">
      <c r="C76" s="3"/>
      <c r="D76" s="48"/>
      <c r="E76" s="1">
        <v>18422</v>
      </c>
      <c r="F76" s="1" t="s">
        <v>16</v>
      </c>
      <c r="G76" s="7">
        <v>284430</v>
      </c>
      <c r="H76" s="10">
        <v>284020</v>
      </c>
      <c r="I76" s="20">
        <f t="shared" si="9"/>
        <v>0.99855852054987171</v>
      </c>
      <c r="J76" s="3"/>
    </row>
    <row r="77" spans="3:10" x14ac:dyDescent="0.3">
      <c r="C77" s="3"/>
      <c r="D77" s="48">
        <v>44925</v>
      </c>
      <c r="E77" s="1">
        <v>18423</v>
      </c>
      <c r="F77" s="1" t="s">
        <v>13</v>
      </c>
      <c r="G77" s="7">
        <v>284450</v>
      </c>
      <c r="H77" s="10">
        <v>283470</v>
      </c>
      <c r="I77" s="20">
        <f t="shared" si="9"/>
        <v>0.99655475478994548</v>
      </c>
      <c r="J77" s="3"/>
    </row>
    <row r="78" spans="3:10" x14ac:dyDescent="0.3">
      <c r="C78" s="3"/>
      <c r="D78" s="48"/>
      <c r="E78" s="1">
        <v>18424</v>
      </c>
      <c r="F78" s="1" t="s">
        <v>12</v>
      </c>
      <c r="G78" s="7">
        <v>285130</v>
      </c>
      <c r="H78" s="10">
        <v>284330</v>
      </c>
      <c r="I78" s="20">
        <f t="shared" si="9"/>
        <v>0.99719426226633467</v>
      </c>
      <c r="J78" s="3"/>
    </row>
    <row r="79" spans="3:10" x14ac:dyDescent="0.3">
      <c r="C79" s="3"/>
      <c r="D79" s="48">
        <v>44926</v>
      </c>
      <c r="E79" s="1">
        <v>18425</v>
      </c>
      <c r="F79" s="1" t="s">
        <v>14</v>
      </c>
      <c r="G79" s="7">
        <v>286570</v>
      </c>
      <c r="H79" s="10">
        <v>285790</v>
      </c>
      <c r="I79" s="20">
        <f t="shared" si="9"/>
        <v>0.99727815193495484</v>
      </c>
      <c r="J79" s="3"/>
    </row>
    <row r="80" spans="3:10" x14ac:dyDescent="0.3">
      <c r="C80" s="3"/>
      <c r="D80" s="48"/>
      <c r="E80" s="1">
        <v>18426</v>
      </c>
      <c r="F80" s="1" t="s">
        <v>15</v>
      </c>
      <c r="G80" s="7">
        <v>286670</v>
      </c>
      <c r="H80" s="10">
        <v>285700</v>
      </c>
      <c r="I80" s="20">
        <f t="shared" si="9"/>
        <v>0.99661631841490217</v>
      </c>
      <c r="J80" s="3"/>
    </row>
    <row r="81" spans="3:22" x14ac:dyDescent="0.3">
      <c r="C81" s="3"/>
      <c r="D81" s="4"/>
      <c r="E81" s="4"/>
      <c r="F81" s="4" t="s">
        <v>8</v>
      </c>
      <c r="G81" s="9">
        <f>SUM(G42:G80)</f>
        <v>11117750</v>
      </c>
      <c r="H81" s="11">
        <f>SUM(H42:H80)</f>
        <v>11089605</v>
      </c>
      <c r="I81" s="21">
        <f t="shared" si="9"/>
        <v>0.99746846259360034</v>
      </c>
      <c r="J81" s="3"/>
    </row>
    <row r="82" spans="3:22" x14ac:dyDescent="0.3">
      <c r="C82" s="3"/>
      <c r="D82" s="3"/>
      <c r="E82" s="3"/>
      <c r="F82" s="3"/>
      <c r="G82" s="3"/>
      <c r="H82" s="3"/>
      <c r="I82" s="3"/>
      <c r="J82" s="3"/>
    </row>
    <row r="83" spans="3:22" x14ac:dyDescent="0.3">
      <c r="C83" s="3"/>
      <c r="D83" s="49"/>
      <c r="E83" s="49"/>
      <c r="F83" s="49"/>
      <c r="G83" s="49"/>
      <c r="H83" s="49"/>
      <c r="I83" s="49"/>
      <c r="J83" s="49"/>
      <c r="K83" s="49"/>
      <c r="L83" s="49"/>
      <c r="N83" s="50"/>
      <c r="O83" s="50"/>
      <c r="P83" s="50"/>
      <c r="Q83" s="50"/>
      <c r="R83" s="50"/>
      <c r="S83" s="50"/>
      <c r="T83" s="50"/>
      <c r="U83" s="50"/>
      <c r="V83" s="50"/>
    </row>
    <row r="84" spans="3:22" x14ac:dyDescent="0.3">
      <c r="C84" s="3"/>
      <c r="D84" s="47" t="s">
        <v>0</v>
      </c>
      <c r="E84" s="47"/>
      <c r="F84" s="47"/>
      <c r="G84" s="47"/>
      <c r="H84" s="3"/>
      <c r="I84" s="47" t="s">
        <v>0</v>
      </c>
      <c r="J84" s="47"/>
      <c r="K84" s="47"/>
      <c r="L84" s="47"/>
      <c r="N84" s="47" t="s">
        <v>21</v>
      </c>
      <c r="O84" s="47"/>
      <c r="P84" s="47"/>
      <c r="Q84" s="47"/>
      <c r="S84" s="47" t="s">
        <v>21</v>
      </c>
      <c r="T84" s="47"/>
      <c r="U84" s="47"/>
      <c r="V84" s="47"/>
    </row>
    <row r="85" spans="3:22" x14ac:dyDescent="0.3">
      <c r="C85" s="3"/>
      <c r="D85" s="47" t="s">
        <v>19</v>
      </c>
      <c r="E85" s="47"/>
      <c r="F85" s="47"/>
      <c r="G85" s="47"/>
      <c r="H85" s="3"/>
      <c r="I85" s="47" t="s">
        <v>20</v>
      </c>
      <c r="J85" s="47"/>
      <c r="K85" s="47"/>
      <c r="L85" s="47"/>
      <c r="N85" s="47" t="s">
        <v>19</v>
      </c>
      <c r="O85" s="47"/>
      <c r="P85" s="47"/>
      <c r="Q85" s="47"/>
      <c r="S85" s="47" t="s">
        <v>20</v>
      </c>
      <c r="T85" s="47"/>
      <c r="U85" s="47"/>
      <c r="V85" s="47"/>
    </row>
    <row r="86" spans="3:22" x14ac:dyDescent="0.3">
      <c r="C86" s="3"/>
      <c r="D86" s="4" t="s">
        <v>9</v>
      </c>
      <c r="E86" s="4" t="s">
        <v>10</v>
      </c>
      <c r="F86" s="4" t="s">
        <v>11</v>
      </c>
      <c r="G86" s="2" t="s">
        <v>1</v>
      </c>
      <c r="H86" s="3"/>
      <c r="I86" s="4" t="s">
        <v>9</v>
      </c>
      <c r="J86" s="4" t="s">
        <v>10</v>
      </c>
      <c r="K86" s="4" t="s">
        <v>11</v>
      </c>
      <c r="L86" s="2" t="s">
        <v>1</v>
      </c>
      <c r="N86" s="4" t="s">
        <v>9</v>
      </c>
      <c r="O86" s="4" t="s">
        <v>10</v>
      </c>
      <c r="P86" s="4" t="s">
        <v>11</v>
      </c>
      <c r="Q86" s="2" t="s">
        <v>1</v>
      </c>
      <c r="S86" s="4" t="s">
        <v>9</v>
      </c>
      <c r="T86" s="4" t="s">
        <v>10</v>
      </c>
      <c r="U86" s="4" t="s">
        <v>11</v>
      </c>
      <c r="V86" s="2" t="s">
        <v>1</v>
      </c>
    </row>
    <row r="87" spans="3:22" x14ac:dyDescent="0.3">
      <c r="C87" s="3"/>
      <c r="D87" s="48">
        <v>44907</v>
      </c>
      <c r="E87" s="1">
        <v>18388</v>
      </c>
      <c r="F87" s="1" t="s">
        <v>12</v>
      </c>
      <c r="G87" s="1">
        <f>Q87+G132</f>
        <v>3110</v>
      </c>
      <c r="H87" s="3"/>
      <c r="I87" s="48">
        <v>44927</v>
      </c>
      <c r="J87" s="1">
        <v>18427</v>
      </c>
      <c r="K87" s="1" t="s">
        <v>16</v>
      </c>
      <c r="L87" s="1">
        <f>V87+L132</f>
        <v>3410</v>
      </c>
      <c r="N87" s="48">
        <v>44907</v>
      </c>
      <c r="O87" s="1">
        <v>18388</v>
      </c>
      <c r="P87" s="1" t="s">
        <v>12</v>
      </c>
      <c r="Q87" s="1">
        <f>K6</f>
        <v>170</v>
      </c>
      <c r="S87" s="48">
        <v>44927</v>
      </c>
      <c r="T87" s="1">
        <v>18427</v>
      </c>
      <c r="U87" s="1" t="s">
        <v>16</v>
      </c>
      <c r="V87" s="1">
        <f>N15</f>
        <v>230</v>
      </c>
    </row>
    <row r="88" spans="3:22" x14ac:dyDescent="0.3">
      <c r="C88" s="3"/>
      <c r="D88" s="48"/>
      <c r="E88" s="1">
        <v>18389</v>
      </c>
      <c r="F88" s="1" t="s">
        <v>13</v>
      </c>
      <c r="G88" s="1">
        <f t="shared" ref="G88:G125" si="11">Q88+G133</f>
        <v>3200</v>
      </c>
      <c r="H88" s="3"/>
      <c r="I88" s="48"/>
      <c r="J88" s="1">
        <v>18428</v>
      </c>
      <c r="K88" s="1" t="s">
        <v>13</v>
      </c>
      <c r="L88" s="1">
        <f t="shared" ref="L88:L107" si="12">V88+L133</f>
        <v>3400</v>
      </c>
      <c r="N88" s="48"/>
      <c r="O88" s="1">
        <v>18389</v>
      </c>
      <c r="P88" s="1" t="s">
        <v>13</v>
      </c>
      <c r="Q88" s="1">
        <f t="shared" ref="Q88:Q116" si="13">K7</f>
        <v>200</v>
      </c>
      <c r="S88" s="48"/>
      <c r="T88" s="1">
        <v>18428</v>
      </c>
      <c r="U88" s="1" t="s">
        <v>13</v>
      </c>
      <c r="V88" s="1">
        <f t="shared" ref="V88:V107" si="14">N16</f>
        <v>280</v>
      </c>
    </row>
    <row r="89" spans="3:22" x14ac:dyDescent="0.3">
      <c r="C89" s="3"/>
      <c r="D89" s="48">
        <v>44908</v>
      </c>
      <c r="E89" s="1">
        <v>18390</v>
      </c>
      <c r="F89" s="1" t="s">
        <v>14</v>
      </c>
      <c r="G89" s="1">
        <f t="shared" si="11"/>
        <v>3380</v>
      </c>
      <c r="H89" s="3"/>
      <c r="I89" s="48">
        <v>44928</v>
      </c>
      <c r="J89" s="1">
        <v>18429</v>
      </c>
      <c r="K89" s="1" t="s">
        <v>12</v>
      </c>
      <c r="L89" s="1">
        <f t="shared" si="12"/>
        <v>3160</v>
      </c>
      <c r="N89" s="48">
        <v>44908</v>
      </c>
      <c r="O89" s="1">
        <v>18390</v>
      </c>
      <c r="P89" s="1" t="s">
        <v>14</v>
      </c>
      <c r="Q89" s="1">
        <f t="shared" si="13"/>
        <v>140</v>
      </c>
      <c r="S89" s="48">
        <v>44928</v>
      </c>
      <c r="T89" s="1">
        <v>18429</v>
      </c>
      <c r="U89" s="1" t="s">
        <v>12</v>
      </c>
      <c r="V89" s="1">
        <f t="shared" si="14"/>
        <v>160</v>
      </c>
    </row>
    <row r="90" spans="3:22" x14ac:dyDescent="0.3">
      <c r="C90" s="3"/>
      <c r="D90" s="48"/>
      <c r="E90" s="1">
        <v>18391</v>
      </c>
      <c r="F90" s="1" t="s">
        <v>15</v>
      </c>
      <c r="G90" s="1">
        <f t="shared" si="11"/>
        <v>3310</v>
      </c>
      <c r="H90" s="3"/>
      <c r="I90" s="48"/>
      <c r="J90" s="1">
        <v>18430</v>
      </c>
      <c r="K90" s="1" t="s">
        <v>14</v>
      </c>
      <c r="L90" s="1">
        <f t="shared" si="12"/>
        <v>3350</v>
      </c>
      <c r="N90" s="48"/>
      <c r="O90" s="1">
        <v>18391</v>
      </c>
      <c r="P90" s="1" t="s">
        <v>15</v>
      </c>
      <c r="Q90" s="1">
        <f t="shared" si="13"/>
        <v>250</v>
      </c>
      <c r="S90" s="48"/>
      <c r="T90" s="1">
        <v>18430</v>
      </c>
      <c r="U90" s="1" t="s">
        <v>14</v>
      </c>
      <c r="V90" s="1">
        <f t="shared" si="14"/>
        <v>410</v>
      </c>
    </row>
    <row r="91" spans="3:22" x14ac:dyDescent="0.3">
      <c r="C91" s="3"/>
      <c r="D91" s="48">
        <v>44909</v>
      </c>
      <c r="E91" s="1">
        <v>18392</v>
      </c>
      <c r="F91" s="1" t="s">
        <v>16</v>
      </c>
      <c r="G91" s="1">
        <f t="shared" si="11"/>
        <v>3080</v>
      </c>
      <c r="H91" s="3"/>
      <c r="I91" s="48">
        <v>44929</v>
      </c>
      <c r="J91" s="1">
        <v>18431</v>
      </c>
      <c r="K91" s="1" t="s">
        <v>15</v>
      </c>
      <c r="L91" s="1">
        <f t="shared" si="12"/>
        <v>3180</v>
      </c>
      <c r="N91" s="48">
        <v>44909</v>
      </c>
      <c r="O91" s="1">
        <v>18392</v>
      </c>
      <c r="P91" s="1" t="s">
        <v>16</v>
      </c>
      <c r="Q91" s="1">
        <f t="shared" si="13"/>
        <v>200</v>
      </c>
      <c r="S91" s="48">
        <v>44929</v>
      </c>
      <c r="T91" s="1">
        <v>18431</v>
      </c>
      <c r="U91" s="1" t="s">
        <v>15</v>
      </c>
      <c r="V91" s="1">
        <f t="shared" si="14"/>
        <v>300</v>
      </c>
    </row>
    <row r="92" spans="3:22" x14ac:dyDescent="0.3">
      <c r="C92" s="3"/>
      <c r="D92" s="48"/>
      <c r="E92" s="1">
        <v>18393</v>
      </c>
      <c r="F92" s="1" t="s">
        <v>13</v>
      </c>
      <c r="G92" s="1">
        <f t="shared" si="11"/>
        <v>3440</v>
      </c>
      <c r="H92" s="3"/>
      <c r="I92" s="48"/>
      <c r="J92" s="1">
        <v>18432</v>
      </c>
      <c r="K92" s="1" t="s">
        <v>16</v>
      </c>
      <c r="L92" s="1">
        <f t="shared" si="12"/>
        <v>3150</v>
      </c>
      <c r="N92" s="48"/>
      <c r="O92" s="1">
        <v>18393</v>
      </c>
      <c r="P92" s="1" t="s">
        <v>13</v>
      </c>
      <c r="Q92" s="1">
        <f t="shared" si="13"/>
        <v>380</v>
      </c>
      <c r="S92" s="48"/>
      <c r="T92" s="1">
        <v>18432</v>
      </c>
      <c r="U92" s="1" t="s">
        <v>16</v>
      </c>
      <c r="V92" s="1">
        <f t="shared" si="14"/>
        <v>270</v>
      </c>
    </row>
    <row r="93" spans="3:22" x14ac:dyDescent="0.3">
      <c r="C93" s="3"/>
      <c r="D93" s="48">
        <v>44910</v>
      </c>
      <c r="E93" s="1">
        <v>18394</v>
      </c>
      <c r="F93" s="1" t="s">
        <v>12</v>
      </c>
      <c r="G93" s="1">
        <f t="shared" si="11"/>
        <v>3240</v>
      </c>
      <c r="H93" s="3"/>
      <c r="I93" s="48">
        <v>44930</v>
      </c>
      <c r="J93" s="1">
        <v>18433</v>
      </c>
      <c r="K93" s="1" t="s">
        <v>13</v>
      </c>
      <c r="L93" s="1">
        <f t="shared" si="12"/>
        <v>3470</v>
      </c>
      <c r="N93" s="48">
        <v>44910</v>
      </c>
      <c r="O93" s="1">
        <v>18394</v>
      </c>
      <c r="P93" s="1" t="s">
        <v>12</v>
      </c>
      <c r="Q93" s="1">
        <f t="shared" si="13"/>
        <v>180</v>
      </c>
      <c r="S93" s="48">
        <v>44930</v>
      </c>
      <c r="T93" s="1">
        <v>18433</v>
      </c>
      <c r="U93" s="1" t="s">
        <v>13</v>
      </c>
      <c r="V93" s="1">
        <f t="shared" si="14"/>
        <v>230</v>
      </c>
    </row>
    <row r="94" spans="3:22" x14ac:dyDescent="0.3">
      <c r="C94" s="3"/>
      <c r="D94" s="48"/>
      <c r="E94" s="1">
        <v>18395</v>
      </c>
      <c r="F94" s="1" t="s">
        <v>14</v>
      </c>
      <c r="G94" s="1">
        <f t="shared" si="11"/>
        <v>3180</v>
      </c>
      <c r="H94" s="3"/>
      <c r="I94" s="48"/>
      <c r="J94" s="1">
        <v>18434</v>
      </c>
      <c r="K94" s="1" t="s">
        <v>12</v>
      </c>
      <c r="L94" s="1">
        <f t="shared" si="12"/>
        <v>3490</v>
      </c>
      <c r="N94" s="48"/>
      <c r="O94" s="1">
        <v>18395</v>
      </c>
      <c r="P94" s="1" t="s">
        <v>14</v>
      </c>
      <c r="Q94" s="1">
        <f t="shared" si="13"/>
        <v>180</v>
      </c>
      <c r="S94" s="48"/>
      <c r="T94" s="1">
        <v>18434</v>
      </c>
      <c r="U94" s="1" t="s">
        <v>12</v>
      </c>
      <c r="V94" s="1">
        <f t="shared" si="14"/>
        <v>310</v>
      </c>
    </row>
    <row r="95" spans="3:22" x14ac:dyDescent="0.3">
      <c r="C95" s="3"/>
      <c r="D95" s="48">
        <v>44911</v>
      </c>
      <c r="E95" s="1">
        <v>18396</v>
      </c>
      <c r="F95" s="1" t="s">
        <v>15</v>
      </c>
      <c r="G95" s="1">
        <f t="shared" si="11"/>
        <v>3150</v>
      </c>
      <c r="H95" s="3"/>
      <c r="I95" s="48">
        <v>44931</v>
      </c>
      <c r="J95" s="1">
        <v>18435</v>
      </c>
      <c r="K95" s="1" t="s">
        <v>14</v>
      </c>
      <c r="L95" s="1">
        <f t="shared" si="12"/>
        <v>3490</v>
      </c>
      <c r="N95" s="48">
        <v>44911</v>
      </c>
      <c r="O95" s="1">
        <v>18396</v>
      </c>
      <c r="P95" s="1" t="s">
        <v>15</v>
      </c>
      <c r="Q95" s="1">
        <f t="shared" si="13"/>
        <v>270</v>
      </c>
      <c r="S95" s="48">
        <v>44931</v>
      </c>
      <c r="T95" s="1">
        <v>18435</v>
      </c>
      <c r="U95" s="1" t="s">
        <v>14</v>
      </c>
      <c r="V95" s="1">
        <f t="shared" si="14"/>
        <v>430</v>
      </c>
    </row>
    <row r="96" spans="3:22" x14ac:dyDescent="0.3">
      <c r="C96" s="3"/>
      <c r="D96" s="48"/>
      <c r="E96" s="1">
        <v>18397</v>
      </c>
      <c r="F96" s="1" t="s">
        <v>16</v>
      </c>
      <c r="G96" s="1">
        <f t="shared" si="11"/>
        <v>3340</v>
      </c>
      <c r="H96" s="3"/>
      <c r="I96" s="48"/>
      <c r="J96" s="1">
        <v>18436</v>
      </c>
      <c r="K96" s="1" t="s">
        <v>15</v>
      </c>
      <c r="L96" s="1">
        <f t="shared" si="12"/>
        <v>3250</v>
      </c>
      <c r="N96" s="48"/>
      <c r="O96" s="1">
        <v>18397</v>
      </c>
      <c r="P96" s="1" t="s">
        <v>16</v>
      </c>
      <c r="Q96" s="1">
        <f t="shared" si="13"/>
        <v>400</v>
      </c>
      <c r="S96" s="48"/>
      <c r="T96" s="1">
        <v>18436</v>
      </c>
      <c r="U96" s="1" t="s">
        <v>15</v>
      </c>
      <c r="V96" s="1">
        <f t="shared" si="14"/>
        <v>190</v>
      </c>
    </row>
    <row r="97" spans="3:22" x14ac:dyDescent="0.3">
      <c r="C97" s="3"/>
      <c r="D97" s="48">
        <v>44912</v>
      </c>
      <c r="E97" s="1">
        <v>18398</v>
      </c>
      <c r="F97" s="1" t="s">
        <v>13</v>
      </c>
      <c r="G97" s="1">
        <f t="shared" si="11"/>
        <v>3310</v>
      </c>
      <c r="H97" s="3"/>
      <c r="I97" s="48">
        <v>44932</v>
      </c>
      <c r="J97" s="1">
        <v>18437</v>
      </c>
      <c r="K97" s="1" t="s">
        <v>16</v>
      </c>
      <c r="L97" s="1">
        <f t="shared" si="12"/>
        <v>3350</v>
      </c>
      <c r="N97" s="48">
        <v>44912</v>
      </c>
      <c r="O97" s="1">
        <v>18398</v>
      </c>
      <c r="P97" s="1" t="s">
        <v>13</v>
      </c>
      <c r="Q97" s="1">
        <f t="shared" si="13"/>
        <v>310</v>
      </c>
      <c r="S97" s="48">
        <v>44932</v>
      </c>
      <c r="T97" s="1">
        <v>18437</v>
      </c>
      <c r="U97" s="1" t="s">
        <v>16</v>
      </c>
      <c r="V97" s="1">
        <f t="shared" si="14"/>
        <v>230</v>
      </c>
    </row>
    <row r="98" spans="3:22" x14ac:dyDescent="0.3">
      <c r="C98" s="3"/>
      <c r="D98" s="48"/>
      <c r="E98" s="1">
        <v>18399</v>
      </c>
      <c r="F98" s="1" t="s">
        <v>12</v>
      </c>
      <c r="G98" s="1">
        <f t="shared" si="11"/>
        <v>3430</v>
      </c>
      <c r="H98" s="3"/>
      <c r="I98" s="48"/>
      <c r="J98" s="1">
        <v>18438</v>
      </c>
      <c r="K98" s="1" t="s">
        <v>13</v>
      </c>
      <c r="L98" s="1">
        <f t="shared" si="12"/>
        <v>3390</v>
      </c>
      <c r="N98" s="48"/>
      <c r="O98" s="1">
        <v>18399</v>
      </c>
      <c r="P98" s="1" t="s">
        <v>12</v>
      </c>
      <c r="Q98" s="1">
        <f t="shared" si="13"/>
        <v>190</v>
      </c>
      <c r="S98" s="48"/>
      <c r="T98" s="1">
        <v>18438</v>
      </c>
      <c r="U98" s="1" t="s">
        <v>13</v>
      </c>
      <c r="V98" s="1">
        <f t="shared" si="14"/>
        <v>330</v>
      </c>
    </row>
    <row r="99" spans="3:22" x14ac:dyDescent="0.3">
      <c r="C99" s="3"/>
      <c r="D99" s="48">
        <v>44913</v>
      </c>
      <c r="E99" s="1">
        <v>18400</v>
      </c>
      <c r="F99" s="1" t="s">
        <v>14</v>
      </c>
      <c r="G99" s="1">
        <f t="shared" si="11"/>
        <v>3480</v>
      </c>
      <c r="H99" s="3"/>
      <c r="I99" s="48">
        <v>44933</v>
      </c>
      <c r="J99" s="1">
        <v>18439</v>
      </c>
      <c r="K99" s="1" t="s">
        <v>12</v>
      </c>
      <c r="L99" s="1">
        <f t="shared" si="12"/>
        <v>3380</v>
      </c>
      <c r="N99" s="48">
        <v>44913</v>
      </c>
      <c r="O99" s="1">
        <v>18400</v>
      </c>
      <c r="P99" s="1" t="s">
        <v>14</v>
      </c>
      <c r="Q99" s="1">
        <f t="shared" si="13"/>
        <v>240</v>
      </c>
      <c r="S99" s="48">
        <v>44933</v>
      </c>
      <c r="T99" s="1">
        <v>18439</v>
      </c>
      <c r="U99" s="1" t="s">
        <v>12</v>
      </c>
      <c r="V99" s="1">
        <f t="shared" si="14"/>
        <v>440</v>
      </c>
    </row>
    <row r="100" spans="3:22" x14ac:dyDescent="0.3">
      <c r="C100" s="3"/>
      <c r="D100" s="48"/>
      <c r="E100" s="1">
        <v>18401</v>
      </c>
      <c r="F100" s="1" t="s">
        <v>15</v>
      </c>
      <c r="G100" s="1">
        <f t="shared" si="11"/>
        <v>3260</v>
      </c>
      <c r="H100" s="3"/>
      <c r="I100" s="48"/>
      <c r="J100" s="1">
        <v>18440</v>
      </c>
      <c r="K100" s="1" t="s">
        <v>14</v>
      </c>
      <c r="L100" s="1">
        <f t="shared" si="12"/>
        <v>3360</v>
      </c>
      <c r="N100" s="48"/>
      <c r="O100" s="1">
        <v>18401</v>
      </c>
      <c r="P100" s="1" t="s">
        <v>15</v>
      </c>
      <c r="Q100" s="1">
        <f t="shared" si="13"/>
        <v>200</v>
      </c>
      <c r="S100" s="48"/>
      <c r="T100" s="1">
        <v>18440</v>
      </c>
      <c r="U100" s="1" t="s">
        <v>14</v>
      </c>
      <c r="V100" s="1">
        <f t="shared" si="14"/>
        <v>180</v>
      </c>
    </row>
    <row r="101" spans="3:22" x14ac:dyDescent="0.3">
      <c r="C101" s="3"/>
      <c r="D101" s="48">
        <v>44914</v>
      </c>
      <c r="E101" s="1">
        <v>18402</v>
      </c>
      <c r="F101" s="1" t="s">
        <v>16</v>
      </c>
      <c r="G101" s="1">
        <f t="shared" si="11"/>
        <v>3510</v>
      </c>
      <c r="H101" s="3"/>
      <c r="I101" s="48">
        <v>44934</v>
      </c>
      <c r="J101" s="1">
        <v>18441</v>
      </c>
      <c r="K101" s="1" t="s">
        <v>15</v>
      </c>
      <c r="L101" s="1">
        <f t="shared" si="12"/>
        <v>3460</v>
      </c>
      <c r="N101" s="48">
        <v>44914</v>
      </c>
      <c r="O101" s="1">
        <v>18402</v>
      </c>
      <c r="P101" s="1" t="s">
        <v>16</v>
      </c>
      <c r="Q101" s="1">
        <f t="shared" si="13"/>
        <v>450</v>
      </c>
      <c r="S101" s="48">
        <v>44934</v>
      </c>
      <c r="T101" s="1">
        <v>18441</v>
      </c>
      <c r="U101" s="1" t="s">
        <v>15</v>
      </c>
      <c r="V101" s="1">
        <f t="shared" si="14"/>
        <v>220</v>
      </c>
    </row>
    <row r="102" spans="3:22" x14ac:dyDescent="0.3">
      <c r="C102" s="3"/>
      <c r="D102" s="48"/>
      <c r="E102" s="1">
        <v>18403</v>
      </c>
      <c r="F102" s="1" t="s">
        <v>13</v>
      </c>
      <c r="G102" s="1">
        <f t="shared" si="11"/>
        <v>3260</v>
      </c>
      <c r="H102" s="3"/>
      <c r="I102" s="48"/>
      <c r="J102" s="1">
        <v>18442</v>
      </c>
      <c r="K102" s="1" t="s">
        <v>16</v>
      </c>
      <c r="L102" s="1">
        <f t="shared" si="12"/>
        <v>3280</v>
      </c>
      <c r="N102" s="48"/>
      <c r="O102" s="1">
        <v>18403</v>
      </c>
      <c r="P102" s="1" t="s">
        <v>13</v>
      </c>
      <c r="Q102" s="1">
        <f t="shared" si="13"/>
        <v>320</v>
      </c>
      <c r="S102" s="48"/>
      <c r="T102" s="1">
        <v>18442</v>
      </c>
      <c r="U102" s="1" t="s">
        <v>16</v>
      </c>
      <c r="V102" s="1">
        <f t="shared" si="14"/>
        <v>280</v>
      </c>
    </row>
    <row r="103" spans="3:22" x14ac:dyDescent="0.3">
      <c r="C103" s="3"/>
      <c r="D103" s="48">
        <v>44915</v>
      </c>
      <c r="E103" s="1">
        <v>18404</v>
      </c>
      <c r="F103" s="1" t="s">
        <v>12</v>
      </c>
      <c r="G103" s="1">
        <f t="shared" si="11"/>
        <v>3190</v>
      </c>
      <c r="H103" s="3"/>
      <c r="I103" s="8">
        <v>44935</v>
      </c>
      <c r="J103" s="1">
        <v>18443</v>
      </c>
      <c r="K103" s="1" t="s">
        <v>13</v>
      </c>
      <c r="L103" s="1">
        <f t="shared" si="12"/>
        <v>3130</v>
      </c>
      <c r="N103" s="48">
        <v>44915</v>
      </c>
      <c r="O103" s="1">
        <v>18404</v>
      </c>
      <c r="P103" s="1" t="s">
        <v>12</v>
      </c>
      <c r="Q103" s="1">
        <f t="shared" si="13"/>
        <v>190</v>
      </c>
      <c r="S103" s="8">
        <v>44935</v>
      </c>
      <c r="T103" s="1">
        <v>18443</v>
      </c>
      <c r="U103" s="1" t="s">
        <v>13</v>
      </c>
      <c r="V103" s="1">
        <f t="shared" si="14"/>
        <v>190</v>
      </c>
    </row>
    <row r="104" spans="3:22" x14ac:dyDescent="0.3">
      <c r="C104" s="3"/>
      <c r="D104" s="48"/>
      <c r="E104" s="1">
        <v>18405</v>
      </c>
      <c r="F104" s="1" t="s">
        <v>14</v>
      </c>
      <c r="G104" s="1">
        <f t="shared" si="11"/>
        <v>3480</v>
      </c>
      <c r="H104" s="3"/>
      <c r="I104" s="48">
        <v>44936</v>
      </c>
      <c r="J104" s="1">
        <v>18444</v>
      </c>
      <c r="K104" s="1" t="s">
        <v>12</v>
      </c>
      <c r="L104" s="1">
        <f t="shared" si="12"/>
        <v>3550</v>
      </c>
      <c r="N104" s="48"/>
      <c r="O104" s="1">
        <v>18405</v>
      </c>
      <c r="P104" s="1" t="s">
        <v>14</v>
      </c>
      <c r="Q104" s="1">
        <f t="shared" si="13"/>
        <v>240</v>
      </c>
      <c r="S104" s="48">
        <v>44936</v>
      </c>
      <c r="T104" s="1">
        <v>18444</v>
      </c>
      <c r="U104" s="1" t="s">
        <v>12</v>
      </c>
      <c r="V104" s="1">
        <f t="shared" si="14"/>
        <v>430</v>
      </c>
    </row>
    <row r="105" spans="3:22" x14ac:dyDescent="0.3">
      <c r="C105" s="3"/>
      <c r="D105" s="8">
        <v>44916</v>
      </c>
      <c r="E105" s="1">
        <v>18406</v>
      </c>
      <c r="F105" s="1" t="s">
        <v>15</v>
      </c>
      <c r="G105" s="1">
        <f t="shared" si="11"/>
        <v>3140</v>
      </c>
      <c r="H105" s="3"/>
      <c r="I105" s="48"/>
      <c r="J105" s="1">
        <v>18445</v>
      </c>
      <c r="K105" s="1" t="s">
        <v>14</v>
      </c>
      <c r="L105" s="1">
        <f t="shared" si="12"/>
        <v>3480</v>
      </c>
      <c r="N105" s="8">
        <v>44916</v>
      </c>
      <c r="O105" s="1">
        <v>18406</v>
      </c>
      <c r="P105" s="1" t="s">
        <v>15</v>
      </c>
      <c r="Q105" s="1">
        <f t="shared" si="13"/>
        <v>200</v>
      </c>
      <c r="S105" s="48"/>
      <c r="T105" s="1">
        <v>18445</v>
      </c>
      <c r="U105" s="1" t="s">
        <v>14</v>
      </c>
      <c r="V105" s="1">
        <f t="shared" si="14"/>
        <v>360</v>
      </c>
    </row>
    <row r="106" spans="3:22" x14ac:dyDescent="0.3">
      <c r="C106" s="3"/>
      <c r="D106" s="48">
        <v>44917</v>
      </c>
      <c r="E106" s="1">
        <v>18407</v>
      </c>
      <c r="F106" s="1" t="s">
        <v>16</v>
      </c>
      <c r="G106" s="1">
        <f t="shared" si="11"/>
        <v>3230</v>
      </c>
      <c r="H106" s="3"/>
      <c r="I106" s="48">
        <v>44937</v>
      </c>
      <c r="J106" s="1">
        <v>18446</v>
      </c>
      <c r="K106" s="1" t="s">
        <v>15</v>
      </c>
      <c r="L106" s="1">
        <f t="shared" si="12"/>
        <v>3250</v>
      </c>
      <c r="N106" s="48">
        <v>44917</v>
      </c>
      <c r="O106" s="1">
        <v>18407</v>
      </c>
      <c r="P106" s="1" t="s">
        <v>16</v>
      </c>
      <c r="Q106" s="1">
        <f t="shared" si="13"/>
        <v>170</v>
      </c>
      <c r="S106" s="48">
        <v>44937</v>
      </c>
      <c r="T106" s="1">
        <v>18446</v>
      </c>
      <c r="U106" s="1" t="s">
        <v>15</v>
      </c>
      <c r="V106" s="1">
        <f t="shared" si="14"/>
        <v>370</v>
      </c>
    </row>
    <row r="107" spans="3:22" x14ac:dyDescent="0.3">
      <c r="C107" s="3"/>
      <c r="D107" s="48"/>
      <c r="E107" s="1">
        <v>18408</v>
      </c>
      <c r="F107" s="1" t="s">
        <v>13</v>
      </c>
      <c r="G107" s="1">
        <f t="shared" si="11"/>
        <v>3370</v>
      </c>
      <c r="H107" s="3"/>
      <c r="I107" s="48"/>
      <c r="J107" s="1">
        <v>18447</v>
      </c>
      <c r="K107" s="1" t="s">
        <v>16</v>
      </c>
      <c r="L107" s="1">
        <f t="shared" si="12"/>
        <v>3130</v>
      </c>
      <c r="N107" s="48"/>
      <c r="O107" s="1">
        <v>18408</v>
      </c>
      <c r="P107" s="1" t="s">
        <v>13</v>
      </c>
      <c r="Q107" s="1">
        <f t="shared" si="13"/>
        <v>310</v>
      </c>
      <c r="S107" s="48"/>
      <c r="T107" s="1">
        <v>18447</v>
      </c>
      <c r="U107" s="1" t="s">
        <v>16</v>
      </c>
      <c r="V107" s="1">
        <f t="shared" si="14"/>
        <v>250</v>
      </c>
    </row>
    <row r="108" spans="3:22" x14ac:dyDescent="0.3">
      <c r="C108" s="3"/>
      <c r="D108" s="48">
        <v>44918</v>
      </c>
      <c r="E108" s="1">
        <v>18409</v>
      </c>
      <c r="F108" s="1" t="s">
        <v>12</v>
      </c>
      <c r="G108" s="1">
        <f t="shared" si="11"/>
        <v>3410</v>
      </c>
      <c r="H108" s="3"/>
      <c r="I108" s="4"/>
      <c r="J108" s="1"/>
      <c r="K108" s="4" t="s">
        <v>8</v>
      </c>
      <c r="L108" s="4">
        <f>SUM(L87:L107)</f>
        <v>70110</v>
      </c>
      <c r="N108" s="48">
        <v>44918</v>
      </c>
      <c r="O108" s="1">
        <v>18409</v>
      </c>
      <c r="P108" s="1" t="s">
        <v>12</v>
      </c>
      <c r="Q108" s="1">
        <f t="shared" si="13"/>
        <v>410</v>
      </c>
      <c r="S108" s="4"/>
      <c r="T108" s="1"/>
      <c r="U108" s="4" t="s">
        <v>8</v>
      </c>
      <c r="V108" s="4">
        <f>SUM(V87:V107)</f>
        <v>6090</v>
      </c>
    </row>
    <row r="109" spans="3:22" x14ac:dyDescent="0.3">
      <c r="C109" s="3"/>
      <c r="D109" s="48"/>
      <c r="E109" s="1">
        <v>18410</v>
      </c>
      <c r="F109" s="1" t="s">
        <v>14</v>
      </c>
      <c r="G109" s="1">
        <f t="shared" si="11"/>
        <v>3200</v>
      </c>
      <c r="H109" s="3"/>
      <c r="I109" s="3"/>
      <c r="J109" s="3"/>
      <c r="N109" s="48"/>
      <c r="O109" s="1">
        <v>18410</v>
      </c>
      <c r="P109" s="1" t="s">
        <v>14</v>
      </c>
      <c r="Q109" s="1">
        <f t="shared" si="13"/>
        <v>200</v>
      </c>
    </row>
    <row r="110" spans="3:22" x14ac:dyDescent="0.3">
      <c r="C110" s="3"/>
      <c r="D110" s="48">
        <v>44919</v>
      </c>
      <c r="E110" s="1">
        <v>18411</v>
      </c>
      <c r="F110" s="1" t="s">
        <v>15</v>
      </c>
      <c r="G110" s="1">
        <f t="shared" si="11"/>
        <v>3190</v>
      </c>
      <c r="H110" s="3"/>
      <c r="I110" s="3"/>
      <c r="J110" s="3"/>
      <c r="N110" s="48">
        <v>44919</v>
      </c>
      <c r="O110" s="1">
        <v>18411</v>
      </c>
      <c r="P110" s="1" t="s">
        <v>15</v>
      </c>
      <c r="Q110" s="1">
        <f t="shared" si="13"/>
        <v>250</v>
      </c>
    </row>
    <row r="111" spans="3:22" x14ac:dyDescent="0.3">
      <c r="C111" s="3"/>
      <c r="D111" s="48"/>
      <c r="E111" s="1">
        <v>18412</v>
      </c>
      <c r="F111" s="1" t="s">
        <v>16</v>
      </c>
      <c r="G111" s="1">
        <f t="shared" si="11"/>
        <v>3450</v>
      </c>
      <c r="H111" s="3"/>
      <c r="I111" s="3"/>
      <c r="J111" s="3"/>
      <c r="N111" s="48"/>
      <c r="O111" s="1">
        <v>18412</v>
      </c>
      <c r="P111" s="1" t="s">
        <v>16</v>
      </c>
      <c r="Q111" s="1">
        <f t="shared" si="13"/>
        <v>390</v>
      </c>
    </row>
    <row r="112" spans="3:22" x14ac:dyDescent="0.3">
      <c r="C112" s="3"/>
      <c r="D112" s="48">
        <v>44920</v>
      </c>
      <c r="E112" s="1">
        <v>18413</v>
      </c>
      <c r="F112" s="1" t="s">
        <v>13</v>
      </c>
      <c r="G112" s="1">
        <f t="shared" si="11"/>
        <v>3300</v>
      </c>
      <c r="H112" s="3"/>
      <c r="I112" s="3"/>
      <c r="J112" s="3"/>
      <c r="N112" s="48">
        <v>44920</v>
      </c>
      <c r="O112" s="1">
        <v>18413</v>
      </c>
      <c r="P112" s="1" t="s">
        <v>13</v>
      </c>
      <c r="Q112" s="1">
        <f t="shared" si="13"/>
        <v>180</v>
      </c>
    </row>
    <row r="113" spans="4:17" x14ac:dyDescent="0.3">
      <c r="D113" s="48"/>
      <c r="E113" s="1">
        <v>18414</v>
      </c>
      <c r="F113" s="1" t="s">
        <v>12</v>
      </c>
      <c r="G113" s="1">
        <f t="shared" si="11"/>
        <v>3340</v>
      </c>
      <c r="N113" s="48"/>
      <c r="O113" s="1">
        <v>18414</v>
      </c>
      <c r="P113" s="1" t="s">
        <v>12</v>
      </c>
      <c r="Q113" s="1">
        <f>K32</f>
        <v>220</v>
      </c>
    </row>
    <row r="114" spans="4:17" x14ac:dyDescent="0.3">
      <c r="D114" s="48">
        <v>44921</v>
      </c>
      <c r="E114" s="1">
        <v>18415</v>
      </c>
      <c r="F114" s="1" t="s">
        <v>14</v>
      </c>
      <c r="G114" s="1">
        <f t="shared" si="11"/>
        <v>3350</v>
      </c>
      <c r="N114" s="48">
        <v>44921</v>
      </c>
      <c r="O114" s="1">
        <v>18415</v>
      </c>
      <c r="P114" s="1" t="s">
        <v>14</v>
      </c>
      <c r="Q114" s="1">
        <f t="shared" si="13"/>
        <v>170</v>
      </c>
    </row>
    <row r="115" spans="4:17" x14ac:dyDescent="0.3">
      <c r="D115" s="48"/>
      <c r="E115" s="1">
        <v>18416</v>
      </c>
      <c r="F115" s="1" t="s">
        <v>15</v>
      </c>
      <c r="G115" s="1">
        <f t="shared" si="11"/>
        <v>3430</v>
      </c>
      <c r="N115" s="48"/>
      <c r="O115" s="1">
        <v>18416</v>
      </c>
      <c r="P115" s="1" t="s">
        <v>15</v>
      </c>
      <c r="Q115" s="1">
        <f t="shared" si="13"/>
        <v>430</v>
      </c>
    </row>
    <row r="116" spans="4:17" x14ac:dyDescent="0.3">
      <c r="D116" s="48">
        <v>44922</v>
      </c>
      <c r="E116" s="1">
        <v>18417</v>
      </c>
      <c r="F116" s="1" t="s">
        <v>16</v>
      </c>
      <c r="G116" s="1">
        <f t="shared" si="11"/>
        <v>3450</v>
      </c>
      <c r="N116" s="48">
        <v>44922</v>
      </c>
      <c r="O116" s="1">
        <v>18417</v>
      </c>
      <c r="P116" s="1" t="s">
        <v>16</v>
      </c>
      <c r="Q116" s="1">
        <f t="shared" si="13"/>
        <v>270</v>
      </c>
    </row>
    <row r="117" spans="4:17" x14ac:dyDescent="0.3">
      <c r="D117" s="48"/>
      <c r="E117" s="1">
        <v>18418</v>
      </c>
      <c r="F117" s="1" t="s">
        <v>13</v>
      </c>
      <c r="G117" s="1">
        <f t="shared" si="11"/>
        <v>3430</v>
      </c>
      <c r="N117" s="48"/>
      <c r="O117" s="1">
        <v>18418</v>
      </c>
      <c r="P117" s="1" t="s">
        <v>13</v>
      </c>
      <c r="Q117" s="1">
        <f>N6</f>
        <v>190</v>
      </c>
    </row>
    <row r="118" spans="4:17" x14ac:dyDescent="0.3">
      <c r="D118" s="48">
        <v>44923</v>
      </c>
      <c r="E118" s="1">
        <v>18419</v>
      </c>
      <c r="F118" s="1" t="s">
        <v>12</v>
      </c>
      <c r="G118" s="1">
        <f t="shared" si="11"/>
        <v>3240</v>
      </c>
      <c r="N118" s="48">
        <v>44923</v>
      </c>
      <c r="O118" s="1">
        <v>18419</v>
      </c>
      <c r="P118" s="1" t="s">
        <v>12</v>
      </c>
      <c r="Q118" s="1">
        <f t="shared" ref="Q118:Q125" si="15">N7</f>
        <v>240</v>
      </c>
    </row>
    <row r="119" spans="4:17" x14ac:dyDescent="0.3">
      <c r="D119" s="48"/>
      <c r="E119" s="1">
        <v>18420</v>
      </c>
      <c r="F119" s="1" t="s">
        <v>14</v>
      </c>
      <c r="G119" s="1">
        <f t="shared" si="11"/>
        <v>3310</v>
      </c>
      <c r="N119" s="48"/>
      <c r="O119" s="1">
        <v>18420</v>
      </c>
      <c r="P119" s="1" t="s">
        <v>14</v>
      </c>
      <c r="Q119" s="1">
        <f t="shared" si="15"/>
        <v>310</v>
      </c>
    </row>
    <row r="120" spans="4:17" x14ac:dyDescent="0.3">
      <c r="D120" s="48">
        <v>44924</v>
      </c>
      <c r="E120" s="1">
        <v>18421</v>
      </c>
      <c r="F120" s="1" t="s">
        <v>15</v>
      </c>
      <c r="G120" s="1">
        <f t="shared" si="11"/>
        <v>3300</v>
      </c>
      <c r="N120" s="48">
        <v>44924</v>
      </c>
      <c r="O120" s="1">
        <v>18421</v>
      </c>
      <c r="P120" s="1" t="s">
        <v>15</v>
      </c>
      <c r="Q120" s="1">
        <f t="shared" si="15"/>
        <v>180</v>
      </c>
    </row>
    <row r="121" spans="4:17" x14ac:dyDescent="0.3">
      <c r="D121" s="48"/>
      <c r="E121" s="1">
        <v>18422</v>
      </c>
      <c r="F121" s="1" t="s">
        <v>16</v>
      </c>
      <c r="G121" s="1">
        <f t="shared" si="11"/>
        <v>3410</v>
      </c>
      <c r="N121" s="48"/>
      <c r="O121" s="1">
        <v>18422</v>
      </c>
      <c r="P121" s="1" t="s">
        <v>16</v>
      </c>
      <c r="Q121" s="1">
        <f t="shared" si="15"/>
        <v>170</v>
      </c>
    </row>
    <row r="122" spans="4:17" x14ac:dyDescent="0.3">
      <c r="D122" s="48">
        <v>44925</v>
      </c>
      <c r="E122" s="1">
        <v>18423</v>
      </c>
      <c r="F122" s="1" t="s">
        <v>13</v>
      </c>
      <c r="G122" s="1">
        <f t="shared" si="11"/>
        <v>3120</v>
      </c>
      <c r="N122" s="48">
        <v>44925</v>
      </c>
      <c r="O122" s="1">
        <v>18423</v>
      </c>
      <c r="P122" s="1" t="s">
        <v>13</v>
      </c>
      <c r="Q122" s="1">
        <f t="shared" si="15"/>
        <v>180</v>
      </c>
    </row>
    <row r="123" spans="4:17" x14ac:dyDescent="0.3">
      <c r="D123" s="48"/>
      <c r="E123" s="1">
        <v>18424</v>
      </c>
      <c r="F123" s="1" t="s">
        <v>12</v>
      </c>
      <c r="G123" s="1">
        <f t="shared" si="11"/>
        <v>3120</v>
      </c>
      <c r="N123" s="48"/>
      <c r="O123" s="1">
        <v>18424</v>
      </c>
      <c r="P123" s="1" t="s">
        <v>12</v>
      </c>
      <c r="Q123" s="1">
        <f t="shared" si="15"/>
        <v>180</v>
      </c>
    </row>
    <row r="124" spans="4:17" x14ac:dyDescent="0.3">
      <c r="D124" s="48">
        <v>44926</v>
      </c>
      <c r="E124" s="1">
        <v>18425</v>
      </c>
      <c r="F124" s="1" t="s">
        <v>14</v>
      </c>
      <c r="G124" s="1">
        <f t="shared" si="11"/>
        <v>3070</v>
      </c>
      <c r="N124" s="48">
        <v>44926</v>
      </c>
      <c r="O124" s="1">
        <v>18425</v>
      </c>
      <c r="P124" s="1" t="s">
        <v>14</v>
      </c>
      <c r="Q124" s="1">
        <f t="shared" si="15"/>
        <v>190</v>
      </c>
    </row>
    <row r="125" spans="4:17" x14ac:dyDescent="0.3">
      <c r="D125" s="48"/>
      <c r="E125" s="1">
        <v>18426</v>
      </c>
      <c r="F125" s="1" t="s">
        <v>15</v>
      </c>
      <c r="G125" s="1">
        <f t="shared" si="11"/>
        <v>3350</v>
      </c>
      <c r="N125" s="48"/>
      <c r="O125" s="1">
        <v>18426</v>
      </c>
      <c r="P125" s="1" t="s">
        <v>15</v>
      </c>
      <c r="Q125" s="1">
        <f t="shared" si="15"/>
        <v>350</v>
      </c>
    </row>
    <row r="126" spans="4:17" x14ac:dyDescent="0.3">
      <c r="D126" s="4"/>
      <c r="E126" s="4"/>
      <c r="F126" s="4" t="s">
        <v>8</v>
      </c>
      <c r="G126" s="4">
        <f>SUM(G87:G125)</f>
        <v>128560</v>
      </c>
      <c r="N126" s="4"/>
      <c r="O126" s="4"/>
      <c r="P126" s="4" t="s">
        <v>8</v>
      </c>
      <c r="Q126" s="4">
        <f>SUM(Q87:Q125)</f>
        <v>9700</v>
      </c>
    </row>
    <row r="128" spans="4:17" x14ac:dyDescent="0.3">
      <c r="D128" s="51"/>
      <c r="E128" s="51"/>
      <c r="F128" s="51"/>
      <c r="G128" s="51"/>
      <c r="H128" s="51"/>
      <c r="I128" s="51"/>
      <c r="J128" s="51"/>
      <c r="K128" s="51"/>
      <c r="L128" s="51"/>
    </row>
    <row r="129" spans="4:14" x14ac:dyDescent="0.3">
      <c r="D129" s="47" t="s">
        <v>6</v>
      </c>
      <c r="E129" s="47"/>
      <c r="F129" s="47"/>
      <c r="G129" s="47"/>
      <c r="I129" s="47" t="s">
        <v>6</v>
      </c>
      <c r="J129" s="47"/>
      <c r="K129" s="47"/>
      <c r="L129" s="47"/>
    </row>
    <row r="130" spans="4:14" x14ac:dyDescent="0.3">
      <c r="D130" s="47" t="s">
        <v>19</v>
      </c>
      <c r="E130" s="47"/>
      <c r="F130" s="47"/>
      <c r="G130" s="47"/>
      <c r="I130" s="47" t="s">
        <v>20</v>
      </c>
      <c r="J130" s="47"/>
      <c r="K130" s="47"/>
      <c r="L130" s="47"/>
    </row>
    <row r="131" spans="4:14" x14ac:dyDescent="0.3">
      <c r="D131" s="4" t="s">
        <v>9</v>
      </c>
      <c r="E131" s="4" t="s">
        <v>10</v>
      </c>
      <c r="F131" s="4" t="s">
        <v>11</v>
      </c>
      <c r="G131" s="2" t="s">
        <v>1</v>
      </c>
      <c r="I131" s="4" t="s">
        <v>9</v>
      </c>
      <c r="J131" s="4" t="s">
        <v>10</v>
      </c>
      <c r="K131" s="4" t="s">
        <v>11</v>
      </c>
      <c r="L131" s="2" t="s">
        <v>1</v>
      </c>
      <c r="M131">
        <v>0.01</v>
      </c>
      <c r="N131" s="5">
        <f>G42*M131/G132</f>
        <v>0.97098639455782321</v>
      </c>
    </row>
    <row r="132" spans="4:14" x14ac:dyDescent="0.3">
      <c r="D132" s="48">
        <v>44907</v>
      </c>
      <c r="E132" s="1">
        <v>18388</v>
      </c>
      <c r="F132" s="1" t="s">
        <v>12</v>
      </c>
      <c r="G132" s="1">
        <f>Q6</f>
        <v>2940</v>
      </c>
      <c r="I132" s="48">
        <v>44927</v>
      </c>
      <c r="J132" s="1">
        <v>18427</v>
      </c>
      <c r="K132" s="1" t="s">
        <v>16</v>
      </c>
      <c r="L132" s="1">
        <f>T15</f>
        <v>3180</v>
      </c>
      <c r="M132">
        <v>0.01</v>
      </c>
      <c r="N132" s="5">
        <f t="shared" ref="N132:N136" si="16">G43*M132/G133</f>
        <v>0.95199999999999996</v>
      </c>
    </row>
    <row r="133" spans="4:14" x14ac:dyDescent="0.3">
      <c r="D133" s="48"/>
      <c r="E133" s="1">
        <v>18389</v>
      </c>
      <c r="F133" s="1" t="s">
        <v>13</v>
      </c>
      <c r="G133" s="1">
        <f t="shared" ref="G133:G161" si="17">Q7</f>
        <v>3000</v>
      </c>
      <c r="I133" s="48"/>
      <c r="J133" s="1">
        <v>18428</v>
      </c>
      <c r="K133" s="1" t="s">
        <v>13</v>
      </c>
      <c r="L133" s="1">
        <f t="shared" ref="L133:L152" si="18">T16</f>
        <v>3120</v>
      </c>
      <c r="M133">
        <v>0.01</v>
      </c>
      <c r="N133" s="5">
        <f t="shared" si="16"/>
        <v>0.8808641975308642</v>
      </c>
    </row>
    <row r="134" spans="4:14" x14ac:dyDescent="0.3">
      <c r="D134" s="48">
        <v>44908</v>
      </c>
      <c r="E134" s="1">
        <v>18390</v>
      </c>
      <c r="F134" s="1" t="s">
        <v>14</v>
      </c>
      <c r="G134" s="1">
        <f t="shared" si="17"/>
        <v>3240</v>
      </c>
      <c r="I134" s="48">
        <v>44928</v>
      </c>
      <c r="J134" s="1">
        <v>18429</v>
      </c>
      <c r="K134" s="1" t="s">
        <v>12</v>
      </c>
      <c r="L134" s="1">
        <f t="shared" si="18"/>
        <v>3000</v>
      </c>
      <c r="M134">
        <v>0.01</v>
      </c>
      <c r="N134" s="5">
        <f t="shared" si="16"/>
        <v>0.93362745098039224</v>
      </c>
    </row>
    <row r="135" spans="4:14" x14ac:dyDescent="0.3">
      <c r="D135" s="48"/>
      <c r="E135" s="1">
        <v>18391</v>
      </c>
      <c r="F135" s="1" t="s">
        <v>15</v>
      </c>
      <c r="G135" s="1">
        <f t="shared" si="17"/>
        <v>3060</v>
      </c>
      <c r="I135" s="48"/>
      <c r="J135" s="1">
        <v>18430</v>
      </c>
      <c r="K135" s="1" t="s">
        <v>14</v>
      </c>
      <c r="L135" s="1">
        <f t="shared" si="18"/>
        <v>2940</v>
      </c>
      <c r="M135">
        <v>0.01</v>
      </c>
      <c r="N135" s="5">
        <f t="shared" si="16"/>
        <v>0.9903819444444445</v>
      </c>
    </row>
    <row r="136" spans="4:14" x14ac:dyDescent="0.3">
      <c r="D136" s="48">
        <v>44909</v>
      </c>
      <c r="E136" s="1">
        <v>18392</v>
      </c>
      <c r="F136" s="1" t="s">
        <v>16</v>
      </c>
      <c r="G136" s="1">
        <f t="shared" si="17"/>
        <v>2880</v>
      </c>
      <c r="I136" s="48">
        <v>44929</v>
      </c>
      <c r="J136" s="1">
        <v>18431</v>
      </c>
      <c r="K136" s="1" t="s">
        <v>15</v>
      </c>
      <c r="L136" s="1">
        <f t="shared" si="18"/>
        <v>2880</v>
      </c>
      <c r="M136">
        <v>0.01</v>
      </c>
      <c r="N136" s="5">
        <f t="shared" si="16"/>
        <v>0.93480392156862746</v>
      </c>
    </row>
    <row r="137" spans="4:14" x14ac:dyDescent="0.3">
      <c r="D137" s="48"/>
      <c r="E137" s="1">
        <v>18393</v>
      </c>
      <c r="F137" s="1" t="s">
        <v>13</v>
      </c>
      <c r="G137" s="1">
        <f t="shared" si="17"/>
        <v>3060</v>
      </c>
      <c r="I137" s="48"/>
      <c r="J137" s="1">
        <v>18432</v>
      </c>
      <c r="K137" s="1" t="s">
        <v>16</v>
      </c>
      <c r="L137" s="1">
        <f t="shared" si="18"/>
        <v>2880</v>
      </c>
      <c r="N137" s="5"/>
    </row>
    <row r="138" spans="4:14" x14ac:dyDescent="0.3">
      <c r="D138" s="48">
        <v>44910</v>
      </c>
      <c r="E138" s="1">
        <v>18394</v>
      </c>
      <c r="F138" s="1" t="s">
        <v>12</v>
      </c>
      <c r="G138" s="1">
        <f t="shared" si="17"/>
        <v>3060</v>
      </c>
      <c r="I138" s="48">
        <v>44930</v>
      </c>
      <c r="J138" s="1">
        <v>18433</v>
      </c>
      <c r="K138" s="1" t="s">
        <v>13</v>
      </c>
      <c r="L138" s="1">
        <f t="shared" si="18"/>
        <v>3240</v>
      </c>
      <c r="N138" s="5"/>
    </row>
    <row r="139" spans="4:14" x14ac:dyDescent="0.3">
      <c r="D139" s="48"/>
      <c r="E139" s="1">
        <v>18395</v>
      </c>
      <c r="F139" s="1" t="s">
        <v>14</v>
      </c>
      <c r="G139" s="1">
        <f t="shared" si="17"/>
        <v>3000</v>
      </c>
      <c r="I139" s="48"/>
      <c r="J139" s="1">
        <v>18434</v>
      </c>
      <c r="K139" s="1" t="s">
        <v>12</v>
      </c>
      <c r="L139" s="1">
        <f t="shared" si="18"/>
        <v>3180</v>
      </c>
      <c r="N139" s="5"/>
    </row>
    <row r="140" spans="4:14" x14ac:dyDescent="0.3">
      <c r="D140" s="48">
        <v>44911</v>
      </c>
      <c r="E140" s="1">
        <v>18396</v>
      </c>
      <c r="F140" s="1" t="s">
        <v>15</v>
      </c>
      <c r="G140" s="1">
        <f t="shared" si="17"/>
        <v>2880</v>
      </c>
      <c r="I140" s="48">
        <v>44931</v>
      </c>
      <c r="J140" s="1">
        <v>18435</v>
      </c>
      <c r="K140" s="1" t="s">
        <v>14</v>
      </c>
      <c r="L140" s="1">
        <f t="shared" si="18"/>
        <v>3060</v>
      </c>
      <c r="N140" s="5"/>
    </row>
    <row r="141" spans="4:14" x14ac:dyDescent="0.3">
      <c r="D141" s="48"/>
      <c r="E141" s="1">
        <v>18397</v>
      </c>
      <c r="F141" s="1" t="s">
        <v>16</v>
      </c>
      <c r="G141" s="1">
        <f t="shared" si="17"/>
        <v>2940</v>
      </c>
      <c r="I141" s="48"/>
      <c r="J141" s="1">
        <v>18436</v>
      </c>
      <c r="K141" s="1" t="s">
        <v>15</v>
      </c>
      <c r="L141" s="1">
        <f t="shared" si="18"/>
        <v>3060</v>
      </c>
      <c r="N141" s="5"/>
    </row>
    <row r="142" spans="4:14" x14ac:dyDescent="0.3">
      <c r="D142" s="48">
        <v>44912</v>
      </c>
      <c r="E142" s="1">
        <v>18398</v>
      </c>
      <c r="F142" s="1" t="s">
        <v>13</v>
      </c>
      <c r="G142" s="1">
        <f t="shared" si="17"/>
        <v>3000</v>
      </c>
      <c r="I142" s="48">
        <v>44932</v>
      </c>
      <c r="J142" s="1">
        <v>18437</v>
      </c>
      <c r="K142" s="1" t="s">
        <v>16</v>
      </c>
      <c r="L142" s="1">
        <f t="shared" si="18"/>
        <v>3120</v>
      </c>
      <c r="N142" s="5"/>
    </row>
    <row r="143" spans="4:14" x14ac:dyDescent="0.3">
      <c r="D143" s="48"/>
      <c r="E143" s="1">
        <v>18399</v>
      </c>
      <c r="F143" s="1" t="s">
        <v>12</v>
      </c>
      <c r="G143" s="1">
        <f t="shared" si="17"/>
        <v>3240</v>
      </c>
      <c r="I143" s="48"/>
      <c r="J143" s="1">
        <v>18438</v>
      </c>
      <c r="K143" s="1" t="s">
        <v>13</v>
      </c>
      <c r="L143" s="1">
        <f t="shared" si="18"/>
        <v>3060</v>
      </c>
      <c r="N143" s="5"/>
    </row>
    <row r="144" spans="4:14" x14ac:dyDescent="0.3">
      <c r="D144" s="48">
        <v>44913</v>
      </c>
      <c r="E144" s="1">
        <v>18400</v>
      </c>
      <c r="F144" s="1" t="s">
        <v>14</v>
      </c>
      <c r="G144" s="1">
        <f t="shared" si="17"/>
        <v>3240</v>
      </c>
      <c r="I144" s="48">
        <v>44933</v>
      </c>
      <c r="J144" s="1">
        <v>18439</v>
      </c>
      <c r="K144" s="1" t="s">
        <v>12</v>
      </c>
      <c r="L144" s="1">
        <f t="shared" si="18"/>
        <v>2940</v>
      </c>
      <c r="N144" s="5"/>
    </row>
    <row r="145" spans="4:14" x14ac:dyDescent="0.3">
      <c r="D145" s="48"/>
      <c r="E145" s="1">
        <v>18401</v>
      </c>
      <c r="F145" s="1" t="s">
        <v>15</v>
      </c>
      <c r="G145" s="1">
        <f t="shared" si="17"/>
        <v>3060</v>
      </c>
      <c r="I145" s="48"/>
      <c r="J145" s="1">
        <v>18440</v>
      </c>
      <c r="K145" s="1" t="s">
        <v>14</v>
      </c>
      <c r="L145" s="1">
        <f t="shared" si="18"/>
        <v>3180</v>
      </c>
      <c r="N145" s="5"/>
    </row>
    <row r="146" spans="4:14" x14ac:dyDescent="0.3">
      <c r="D146" s="48">
        <v>44914</v>
      </c>
      <c r="E146" s="1">
        <v>18402</v>
      </c>
      <c r="F146" s="1" t="s">
        <v>16</v>
      </c>
      <c r="G146" s="1">
        <f t="shared" si="17"/>
        <v>3060</v>
      </c>
      <c r="I146" s="48">
        <v>44934</v>
      </c>
      <c r="J146" s="1">
        <v>18441</v>
      </c>
      <c r="K146" s="1" t="s">
        <v>15</v>
      </c>
      <c r="L146" s="1">
        <f t="shared" si="18"/>
        <v>3240</v>
      </c>
      <c r="N146" s="5"/>
    </row>
    <row r="147" spans="4:14" x14ac:dyDescent="0.3">
      <c r="D147" s="48"/>
      <c r="E147" s="1">
        <v>18403</v>
      </c>
      <c r="F147" s="1" t="s">
        <v>13</v>
      </c>
      <c r="G147" s="1">
        <f t="shared" si="17"/>
        <v>2940</v>
      </c>
      <c r="I147" s="48"/>
      <c r="J147" s="1">
        <v>18442</v>
      </c>
      <c r="K147" s="1" t="s">
        <v>16</v>
      </c>
      <c r="L147" s="1">
        <f t="shared" si="18"/>
        <v>3000</v>
      </c>
      <c r="N147" s="5"/>
    </row>
    <row r="148" spans="4:14" x14ac:dyDescent="0.3">
      <c r="D148" s="48">
        <v>44915</v>
      </c>
      <c r="E148" s="1">
        <v>18404</v>
      </c>
      <c r="F148" s="1" t="s">
        <v>12</v>
      </c>
      <c r="G148" s="1">
        <f t="shared" si="17"/>
        <v>3000</v>
      </c>
      <c r="I148" s="8">
        <v>44935</v>
      </c>
      <c r="J148" s="1">
        <v>18443</v>
      </c>
      <c r="K148" s="1" t="s">
        <v>13</v>
      </c>
      <c r="L148" s="1">
        <f t="shared" si="18"/>
        <v>2940</v>
      </c>
      <c r="N148" s="5"/>
    </row>
    <row r="149" spans="4:14" x14ac:dyDescent="0.3">
      <c r="D149" s="48"/>
      <c r="E149" s="1">
        <v>18405</v>
      </c>
      <c r="F149" s="1" t="s">
        <v>14</v>
      </c>
      <c r="G149" s="1">
        <f t="shared" si="17"/>
        <v>3240</v>
      </c>
      <c r="I149" s="48">
        <v>44936</v>
      </c>
      <c r="J149" s="1">
        <v>18444</v>
      </c>
      <c r="K149" s="1" t="s">
        <v>12</v>
      </c>
      <c r="L149" s="1">
        <f t="shared" si="18"/>
        <v>3120</v>
      </c>
      <c r="N149" s="5"/>
    </row>
    <row r="150" spans="4:14" x14ac:dyDescent="0.3">
      <c r="D150" s="8">
        <v>44916</v>
      </c>
      <c r="E150" s="1">
        <v>18406</v>
      </c>
      <c r="F150" s="1" t="s">
        <v>15</v>
      </c>
      <c r="G150" s="1">
        <f t="shared" si="17"/>
        <v>2940</v>
      </c>
      <c r="I150" s="48"/>
      <c r="J150" s="1">
        <v>18445</v>
      </c>
      <c r="K150" s="1" t="s">
        <v>14</v>
      </c>
      <c r="L150" s="1">
        <f t="shared" si="18"/>
        <v>3120</v>
      </c>
      <c r="N150" s="5"/>
    </row>
    <row r="151" spans="4:14" x14ac:dyDescent="0.3">
      <c r="D151" s="48">
        <v>44917</v>
      </c>
      <c r="E151" s="1">
        <v>18407</v>
      </c>
      <c r="F151" s="1" t="s">
        <v>16</v>
      </c>
      <c r="G151" s="1">
        <f t="shared" si="17"/>
        <v>3060</v>
      </c>
      <c r="I151" s="48">
        <v>44937</v>
      </c>
      <c r="J151" s="1">
        <v>18446</v>
      </c>
      <c r="K151" s="1" t="s">
        <v>15</v>
      </c>
      <c r="L151" s="1">
        <f t="shared" si="18"/>
        <v>2880</v>
      </c>
      <c r="N151" s="5"/>
    </row>
    <row r="152" spans="4:14" x14ac:dyDescent="0.3">
      <c r="D152" s="48"/>
      <c r="E152" s="1">
        <v>18408</v>
      </c>
      <c r="F152" s="1" t="s">
        <v>13</v>
      </c>
      <c r="G152" s="1">
        <f t="shared" si="17"/>
        <v>3060</v>
      </c>
      <c r="I152" s="48"/>
      <c r="J152" s="1">
        <v>18447</v>
      </c>
      <c r="K152" s="1" t="s">
        <v>16</v>
      </c>
      <c r="L152" s="1">
        <f t="shared" si="18"/>
        <v>2880</v>
      </c>
      <c r="N152" s="5"/>
    </row>
    <row r="153" spans="4:14" x14ac:dyDescent="0.3">
      <c r="D153" s="48">
        <v>44918</v>
      </c>
      <c r="E153" s="1">
        <v>18409</v>
      </c>
      <c r="F153" s="1" t="s">
        <v>12</v>
      </c>
      <c r="G153" s="1">
        <f t="shared" si="17"/>
        <v>3000</v>
      </c>
      <c r="I153" s="4"/>
      <c r="J153" s="1"/>
      <c r="K153" s="4" t="s">
        <v>8</v>
      </c>
      <c r="L153" s="4">
        <f>SUM(L132:L152)</f>
        <v>64020</v>
      </c>
      <c r="N153" s="5"/>
    </row>
    <row r="154" spans="4:14" x14ac:dyDescent="0.3">
      <c r="D154" s="48"/>
      <c r="E154" s="1">
        <v>18410</v>
      </c>
      <c r="F154" s="1" t="s">
        <v>14</v>
      </c>
      <c r="G154" s="1">
        <f t="shared" si="17"/>
        <v>3000</v>
      </c>
      <c r="N154" s="5"/>
    </row>
    <row r="155" spans="4:14" x14ac:dyDescent="0.3">
      <c r="D155" s="48">
        <v>44919</v>
      </c>
      <c r="E155" s="1">
        <v>18411</v>
      </c>
      <c r="F155" s="1" t="s">
        <v>15</v>
      </c>
      <c r="G155" s="1">
        <f t="shared" si="17"/>
        <v>2940</v>
      </c>
      <c r="N155" s="5"/>
    </row>
    <row r="156" spans="4:14" x14ac:dyDescent="0.3">
      <c r="D156" s="48"/>
      <c r="E156" s="1">
        <v>18412</v>
      </c>
      <c r="F156" s="1" t="s">
        <v>16</v>
      </c>
      <c r="G156" s="1">
        <f t="shared" si="17"/>
        <v>3060</v>
      </c>
      <c r="N156" s="5"/>
    </row>
    <row r="157" spans="4:14" x14ac:dyDescent="0.3">
      <c r="D157" s="48">
        <v>44920</v>
      </c>
      <c r="E157" s="1">
        <v>18413</v>
      </c>
      <c r="F157" s="1" t="s">
        <v>13</v>
      </c>
      <c r="G157" s="1">
        <f t="shared" si="17"/>
        <v>3120</v>
      </c>
      <c r="N157" s="5"/>
    </row>
    <row r="158" spans="4:14" x14ac:dyDescent="0.3">
      <c r="D158" s="48"/>
      <c r="E158" s="1">
        <v>18414</v>
      </c>
      <c r="F158" s="1" t="s">
        <v>12</v>
      </c>
      <c r="G158" s="1">
        <f t="shared" si="17"/>
        <v>3120</v>
      </c>
      <c r="N158" s="5"/>
    </row>
    <row r="159" spans="4:14" x14ac:dyDescent="0.3">
      <c r="D159" s="48">
        <v>44921</v>
      </c>
      <c r="E159" s="1">
        <v>18415</v>
      </c>
      <c r="F159" s="1" t="s">
        <v>14</v>
      </c>
      <c r="G159" s="1">
        <f t="shared" si="17"/>
        <v>3180</v>
      </c>
      <c r="N159" s="5"/>
    </row>
    <row r="160" spans="4:14" x14ac:dyDescent="0.3">
      <c r="D160" s="48"/>
      <c r="E160" s="1">
        <v>18416</v>
      </c>
      <c r="F160" s="1" t="s">
        <v>15</v>
      </c>
      <c r="G160" s="1">
        <f t="shared" si="17"/>
        <v>3000</v>
      </c>
      <c r="N160" s="5"/>
    </row>
    <row r="161" spans="4:14" x14ac:dyDescent="0.3">
      <c r="D161" s="48">
        <v>44922</v>
      </c>
      <c r="E161" s="1">
        <v>18417</v>
      </c>
      <c r="F161" s="1" t="s">
        <v>16</v>
      </c>
      <c r="G161" s="1">
        <f t="shared" si="17"/>
        <v>3180</v>
      </c>
      <c r="N161" s="5"/>
    </row>
    <row r="162" spans="4:14" x14ac:dyDescent="0.3">
      <c r="D162" s="48"/>
      <c r="E162" s="1">
        <v>18418</v>
      </c>
      <c r="F162" s="1" t="s">
        <v>13</v>
      </c>
      <c r="G162" s="1">
        <f>T6</f>
        <v>3240</v>
      </c>
      <c r="N162" s="5"/>
    </row>
    <row r="163" spans="4:14" x14ac:dyDescent="0.3">
      <c r="D163" s="48">
        <v>44923</v>
      </c>
      <c r="E163" s="1">
        <v>18419</v>
      </c>
      <c r="F163" s="1" t="s">
        <v>12</v>
      </c>
      <c r="G163" s="1">
        <f t="shared" ref="G163:G170" si="19">T7</f>
        <v>3000</v>
      </c>
      <c r="N163" s="5"/>
    </row>
    <row r="164" spans="4:14" x14ac:dyDescent="0.3">
      <c r="D164" s="48"/>
      <c r="E164" s="1">
        <v>18420</v>
      </c>
      <c r="F164" s="1" t="s">
        <v>14</v>
      </c>
      <c r="G164" s="1">
        <f t="shared" si="19"/>
        <v>3000</v>
      </c>
      <c r="M164" s="5"/>
    </row>
    <row r="165" spans="4:14" x14ac:dyDescent="0.3">
      <c r="D165" s="48">
        <v>44924</v>
      </c>
      <c r="E165" s="1">
        <v>18421</v>
      </c>
      <c r="F165" s="1" t="s">
        <v>15</v>
      </c>
      <c r="G165" s="1">
        <f t="shared" si="19"/>
        <v>3120</v>
      </c>
    </row>
    <row r="166" spans="4:14" x14ac:dyDescent="0.3">
      <c r="D166" s="48"/>
      <c r="E166" s="1">
        <v>18422</v>
      </c>
      <c r="F166" s="1" t="s">
        <v>16</v>
      </c>
      <c r="G166" s="1">
        <f t="shared" si="19"/>
        <v>3240</v>
      </c>
    </row>
    <row r="167" spans="4:14" x14ac:dyDescent="0.3">
      <c r="D167" s="48">
        <v>44925</v>
      </c>
      <c r="E167" s="1">
        <v>18423</v>
      </c>
      <c r="F167" s="1" t="s">
        <v>13</v>
      </c>
      <c r="G167" s="1">
        <f t="shared" si="19"/>
        <v>2940</v>
      </c>
    </row>
    <row r="168" spans="4:14" x14ac:dyDescent="0.3">
      <c r="D168" s="48"/>
      <c r="E168" s="1">
        <v>18424</v>
      </c>
      <c r="F168" s="1" t="s">
        <v>12</v>
      </c>
      <c r="G168" s="1">
        <f t="shared" si="19"/>
        <v>2940</v>
      </c>
    </row>
    <row r="169" spans="4:14" x14ac:dyDescent="0.3">
      <c r="D169" s="48">
        <v>44926</v>
      </c>
      <c r="E169" s="1">
        <v>18425</v>
      </c>
      <c r="F169" s="1" t="s">
        <v>14</v>
      </c>
      <c r="G169" s="1">
        <f t="shared" si="19"/>
        <v>2880</v>
      </c>
    </row>
    <row r="170" spans="4:14" x14ac:dyDescent="0.3">
      <c r="D170" s="48"/>
      <c r="E170" s="1">
        <v>18426</v>
      </c>
      <c r="F170" s="1" t="s">
        <v>15</v>
      </c>
      <c r="G170" s="1">
        <f t="shared" si="19"/>
        <v>3000</v>
      </c>
    </row>
    <row r="171" spans="4:14" x14ac:dyDescent="0.3">
      <c r="D171" s="4"/>
      <c r="E171" s="4"/>
      <c r="F171" s="4" t="s">
        <v>8</v>
      </c>
      <c r="G171" s="4">
        <f>SUM(G132:G170)</f>
        <v>118860</v>
      </c>
    </row>
    <row r="174" spans="4:14" x14ac:dyDescent="0.3">
      <c r="D174" s="47" t="s">
        <v>22</v>
      </c>
      <c r="E174" s="47"/>
      <c r="F174" s="47"/>
      <c r="G174" s="47"/>
      <c r="I174" s="47" t="s">
        <v>22</v>
      </c>
      <c r="J174" s="47"/>
      <c r="K174" s="47"/>
      <c r="L174" s="47"/>
    </row>
    <row r="175" spans="4:14" x14ac:dyDescent="0.3">
      <c r="D175" s="47" t="s">
        <v>19</v>
      </c>
      <c r="E175" s="47"/>
      <c r="F175" s="47"/>
      <c r="G175" s="47"/>
      <c r="I175" s="47" t="s">
        <v>20</v>
      </c>
      <c r="J175" s="47"/>
      <c r="K175" s="47"/>
      <c r="L175" s="47"/>
    </row>
    <row r="176" spans="4:14" x14ac:dyDescent="0.3">
      <c r="D176" s="4" t="s">
        <v>9</v>
      </c>
      <c r="E176" s="4" t="s">
        <v>10</v>
      </c>
      <c r="F176" s="4" t="s">
        <v>11</v>
      </c>
      <c r="G176" s="2" t="s">
        <v>1</v>
      </c>
      <c r="I176" s="4" t="s">
        <v>9</v>
      </c>
      <c r="J176" s="4" t="s">
        <v>10</v>
      </c>
      <c r="K176" s="4" t="s">
        <v>11</v>
      </c>
      <c r="L176" s="2" t="s">
        <v>1</v>
      </c>
    </row>
    <row r="177" spans="4:13" x14ac:dyDescent="0.3">
      <c r="D177" s="48">
        <v>44907</v>
      </c>
      <c r="E177" s="1">
        <v>18388</v>
      </c>
      <c r="F177" s="1" t="s">
        <v>12</v>
      </c>
      <c r="G177" s="1">
        <v>0.01</v>
      </c>
      <c r="H177" s="5"/>
      <c r="I177" s="48">
        <v>44927</v>
      </c>
      <c r="J177" s="1">
        <v>18427</v>
      </c>
      <c r="K177" s="1" t="s">
        <v>16</v>
      </c>
      <c r="L177" s="1">
        <v>0.01</v>
      </c>
      <c r="M177" s="5"/>
    </row>
    <row r="178" spans="4:13" x14ac:dyDescent="0.3">
      <c r="D178" s="48"/>
      <c r="E178" s="1">
        <v>18389</v>
      </c>
      <c r="F178" s="1" t="s">
        <v>13</v>
      </c>
      <c r="G178" s="1">
        <v>0.01</v>
      </c>
      <c r="H178" s="5"/>
      <c r="I178" s="48"/>
      <c r="J178" s="1">
        <v>18428</v>
      </c>
      <c r="K178" s="1" t="s">
        <v>13</v>
      </c>
      <c r="L178" s="1">
        <v>0.01</v>
      </c>
      <c r="M178" s="5"/>
    </row>
    <row r="179" spans="4:13" x14ac:dyDescent="0.3">
      <c r="D179" s="48">
        <v>44908</v>
      </c>
      <c r="E179" s="1">
        <v>18390</v>
      </c>
      <c r="F179" s="1" t="s">
        <v>14</v>
      </c>
      <c r="G179" s="1">
        <v>0.01</v>
      </c>
      <c r="H179" s="5"/>
      <c r="I179" s="48">
        <v>44928</v>
      </c>
      <c r="J179" s="1">
        <v>18429</v>
      </c>
      <c r="K179" s="1" t="s">
        <v>12</v>
      </c>
      <c r="L179" s="1">
        <v>0.01</v>
      </c>
      <c r="M179" s="5"/>
    </row>
    <row r="180" spans="4:13" x14ac:dyDescent="0.3">
      <c r="D180" s="48"/>
      <c r="E180" s="1">
        <v>18391</v>
      </c>
      <c r="F180" s="1" t="s">
        <v>15</v>
      </c>
      <c r="G180" s="1">
        <v>0.01</v>
      </c>
      <c r="H180" s="5"/>
      <c r="I180" s="48"/>
      <c r="J180" s="1">
        <v>18430</v>
      </c>
      <c r="K180" s="1" t="s">
        <v>14</v>
      </c>
      <c r="L180" s="1">
        <v>0.01</v>
      </c>
      <c r="M180" s="5"/>
    </row>
    <row r="181" spans="4:13" x14ac:dyDescent="0.3">
      <c r="D181" s="48">
        <v>44909</v>
      </c>
      <c r="E181" s="1">
        <v>18392</v>
      </c>
      <c r="F181" s="1" t="s">
        <v>16</v>
      </c>
      <c r="G181" s="1">
        <v>0.01</v>
      </c>
      <c r="H181" s="5"/>
      <c r="I181" s="48">
        <v>44929</v>
      </c>
      <c r="J181" s="1">
        <v>18431</v>
      </c>
      <c r="K181" s="1" t="s">
        <v>15</v>
      </c>
      <c r="L181" s="1">
        <v>0.01</v>
      </c>
      <c r="M181" s="5"/>
    </row>
    <row r="182" spans="4:13" x14ac:dyDescent="0.3">
      <c r="D182" s="48"/>
      <c r="E182" s="1">
        <v>18393</v>
      </c>
      <c r="F182" s="1" t="s">
        <v>13</v>
      </c>
      <c r="G182" s="1">
        <v>0.01</v>
      </c>
      <c r="H182" s="5"/>
      <c r="I182" s="48"/>
      <c r="J182" s="1">
        <v>18432</v>
      </c>
      <c r="K182" s="1" t="s">
        <v>16</v>
      </c>
      <c r="L182" s="1">
        <v>0.01</v>
      </c>
      <c r="M182" s="5"/>
    </row>
    <row r="183" spans="4:13" x14ac:dyDescent="0.3">
      <c r="D183" s="48">
        <v>44910</v>
      </c>
      <c r="E183" s="1">
        <v>18394</v>
      </c>
      <c r="F183" s="1" t="s">
        <v>12</v>
      </c>
      <c r="G183" s="1">
        <v>0.01</v>
      </c>
      <c r="H183" s="5"/>
      <c r="I183" s="48">
        <v>44930</v>
      </c>
      <c r="J183" s="1">
        <v>18433</v>
      </c>
      <c r="K183" s="1" t="s">
        <v>13</v>
      </c>
      <c r="L183" s="1">
        <v>0.01</v>
      </c>
      <c r="M183" s="5"/>
    </row>
    <row r="184" spans="4:13" x14ac:dyDescent="0.3">
      <c r="D184" s="48"/>
      <c r="E184" s="1">
        <v>18395</v>
      </c>
      <c r="F184" s="1" t="s">
        <v>14</v>
      </c>
      <c r="G184" s="1">
        <v>0.01</v>
      </c>
      <c r="H184" s="5"/>
      <c r="I184" s="48"/>
      <c r="J184" s="1">
        <v>18434</v>
      </c>
      <c r="K184" s="1" t="s">
        <v>12</v>
      </c>
      <c r="L184" s="1">
        <v>0.01</v>
      </c>
      <c r="M184" s="5"/>
    </row>
    <row r="185" spans="4:13" x14ac:dyDescent="0.3">
      <c r="D185" s="48">
        <v>44911</v>
      </c>
      <c r="E185" s="1">
        <v>18396</v>
      </c>
      <c r="F185" s="1" t="s">
        <v>15</v>
      </c>
      <c r="G185" s="1">
        <v>0.01</v>
      </c>
      <c r="H185" s="5"/>
      <c r="I185" s="48">
        <v>44931</v>
      </c>
      <c r="J185" s="1">
        <v>18435</v>
      </c>
      <c r="K185" s="1" t="s">
        <v>14</v>
      </c>
      <c r="L185" s="1">
        <v>0.01</v>
      </c>
      <c r="M185" s="5"/>
    </row>
    <row r="186" spans="4:13" x14ac:dyDescent="0.3">
      <c r="D186" s="48"/>
      <c r="E186" s="1">
        <v>18397</v>
      </c>
      <c r="F186" s="1" t="s">
        <v>16</v>
      </c>
      <c r="G186" s="1">
        <v>0.01</v>
      </c>
      <c r="H186" s="5"/>
      <c r="I186" s="48"/>
      <c r="J186" s="1">
        <v>18436</v>
      </c>
      <c r="K186" s="1" t="s">
        <v>15</v>
      </c>
      <c r="L186" s="1">
        <v>0.01</v>
      </c>
      <c r="M186" s="5"/>
    </row>
    <row r="187" spans="4:13" x14ac:dyDescent="0.3">
      <c r="D187" s="48">
        <v>44912</v>
      </c>
      <c r="E187" s="1">
        <v>18398</v>
      </c>
      <c r="F187" s="1" t="s">
        <v>13</v>
      </c>
      <c r="G187" s="1">
        <v>0.01</v>
      </c>
      <c r="H187" s="5"/>
      <c r="I187" s="48">
        <v>44932</v>
      </c>
      <c r="J187" s="1">
        <v>18437</v>
      </c>
      <c r="K187" s="1" t="s">
        <v>16</v>
      </c>
      <c r="L187" s="1">
        <v>0.01</v>
      </c>
      <c r="M187" s="5"/>
    </row>
    <row r="188" spans="4:13" x14ac:dyDescent="0.3">
      <c r="D188" s="48"/>
      <c r="E188" s="1">
        <v>18399</v>
      </c>
      <c r="F188" s="1" t="s">
        <v>12</v>
      </c>
      <c r="G188" s="1">
        <v>0.01</v>
      </c>
      <c r="H188" s="5"/>
      <c r="I188" s="48"/>
      <c r="J188" s="1">
        <v>18438</v>
      </c>
      <c r="K188" s="1" t="s">
        <v>13</v>
      </c>
      <c r="L188" s="1">
        <v>0.01</v>
      </c>
      <c r="M188" s="5"/>
    </row>
    <row r="189" spans="4:13" x14ac:dyDescent="0.3">
      <c r="D189" s="48">
        <v>44913</v>
      </c>
      <c r="E189" s="1">
        <v>18400</v>
      </c>
      <c r="F189" s="1" t="s">
        <v>14</v>
      </c>
      <c r="G189" s="1">
        <v>0.01</v>
      </c>
      <c r="H189" s="5"/>
      <c r="I189" s="48">
        <v>44933</v>
      </c>
      <c r="J189" s="1">
        <v>18439</v>
      </c>
      <c r="K189" s="1" t="s">
        <v>12</v>
      </c>
      <c r="L189" s="1">
        <v>0.01</v>
      </c>
      <c r="M189" s="5"/>
    </row>
    <row r="190" spans="4:13" x14ac:dyDescent="0.3">
      <c r="D190" s="48"/>
      <c r="E190" s="1">
        <v>18401</v>
      </c>
      <c r="F190" s="1" t="s">
        <v>15</v>
      </c>
      <c r="G190" s="1">
        <v>0.01</v>
      </c>
      <c r="H190" s="5"/>
      <c r="I190" s="48"/>
      <c r="J190" s="1">
        <v>18440</v>
      </c>
      <c r="K190" s="1" t="s">
        <v>14</v>
      </c>
      <c r="L190" s="1">
        <v>0.01</v>
      </c>
      <c r="M190" s="5"/>
    </row>
    <row r="191" spans="4:13" x14ac:dyDescent="0.3">
      <c r="D191" s="48">
        <v>44914</v>
      </c>
      <c r="E191" s="1">
        <v>18402</v>
      </c>
      <c r="F191" s="1" t="s">
        <v>16</v>
      </c>
      <c r="G191" s="1">
        <v>0.01</v>
      </c>
      <c r="H191" s="5"/>
      <c r="I191" s="48">
        <v>44934</v>
      </c>
      <c r="J191" s="1">
        <v>18441</v>
      </c>
      <c r="K191" s="1" t="s">
        <v>15</v>
      </c>
      <c r="L191" s="1">
        <v>0.01</v>
      </c>
      <c r="M191" s="5"/>
    </row>
    <row r="192" spans="4:13" x14ac:dyDescent="0.3">
      <c r="D192" s="48"/>
      <c r="E192" s="1">
        <v>18403</v>
      </c>
      <c r="F192" s="1" t="s">
        <v>13</v>
      </c>
      <c r="G192" s="1">
        <v>0.01</v>
      </c>
      <c r="H192" s="5"/>
      <c r="I192" s="48"/>
      <c r="J192" s="1">
        <v>18442</v>
      </c>
      <c r="K192" s="1" t="s">
        <v>16</v>
      </c>
      <c r="L192" s="1">
        <v>0.01</v>
      </c>
      <c r="M192" s="5"/>
    </row>
    <row r="193" spans="4:13" x14ac:dyDescent="0.3">
      <c r="D193" s="48">
        <v>44915</v>
      </c>
      <c r="E193" s="1">
        <v>18404</v>
      </c>
      <c r="F193" s="1" t="s">
        <v>12</v>
      </c>
      <c r="G193" s="1">
        <v>0.01</v>
      </c>
      <c r="H193" s="5"/>
      <c r="I193" s="8">
        <v>44935</v>
      </c>
      <c r="J193" s="1">
        <v>18443</v>
      </c>
      <c r="K193" s="1" t="s">
        <v>13</v>
      </c>
      <c r="L193" s="1">
        <v>0.01</v>
      </c>
      <c r="M193" s="5"/>
    </row>
    <row r="194" spans="4:13" x14ac:dyDescent="0.3">
      <c r="D194" s="48"/>
      <c r="E194" s="1">
        <v>18405</v>
      </c>
      <c r="F194" s="1" t="s">
        <v>14</v>
      </c>
      <c r="G194" s="1">
        <v>0.01</v>
      </c>
      <c r="H194" s="5"/>
      <c r="I194" s="48">
        <v>44936</v>
      </c>
      <c r="J194" s="1">
        <v>18444</v>
      </c>
      <c r="K194" s="1" t="s">
        <v>12</v>
      </c>
      <c r="L194" s="1">
        <v>0.01</v>
      </c>
      <c r="M194" s="5"/>
    </row>
    <row r="195" spans="4:13" x14ac:dyDescent="0.3">
      <c r="D195" s="8">
        <v>44916</v>
      </c>
      <c r="E195" s="1">
        <v>18406</v>
      </c>
      <c r="F195" s="1" t="s">
        <v>15</v>
      </c>
      <c r="G195" s="1">
        <v>0.01</v>
      </c>
      <c r="H195" s="5"/>
      <c r="I195" s="48"/>
      <c r="J195" s="1">
        <v>18445</v>
      </c>
      <c r="K195" s="1" t="s">
        <v>14</v>
      </c>
      <c r="L195" s="1">
        <v>0.01</v>
      </c>
      <c r="M195" s="5"/>
    </row>
    <row r="196" spans="4:13" x14ac:dyDescent="0.3">
      <c r="D196" s="48">
        <v>44917</v>
      </c>
      <c r="E196" s="1">
        <v>18407</v>
      </c>
      <c r="F196" s="1" t="s">
        <v>16</v>
      </c>
      <c r="G196" s="1">
        <v>0.01</v>
      </c>
      <c r="H196" s="5"/>
      <c r="I196" s="48">
        <v>44937</v>
      </c>
      <c r="J196" s="1">
        <v>18446</v>
      </c>
      <c r="K196" s="1" t="s">
        <v>15</v>
      </c>
      <c r="L196" s="1">
        <v>0.01</v>
      </c>
      <c r="M196" s="5"/>
    </row>
    <row r="197" spans="4:13" x14ac:dyDescent="0.3">
      <c r="D197" s="48"/>
      <c r="E197" s="1">
        <v>18408</v>
      </c>
      <c r="F197" s="1" t="s">
        <v>13</v>
      </c>
      <c r="G197" s="1">
        <v>0.01</v>
      </c>
      <c r="H197" s="5"/>
      <c r="I197" s="48"/>
      <c r="J197" s="1">
        <v>18447</v>
      </c>
      <c r="K197" s="1" t="s">
        <v>16</v>
      </c>
      <c r="L197" s="1">
        <v>0.01</v>
      </c>
      <c r="M197" s="5"/>
    </row>
    <row r="198" spans="4:13" x14ac:dyDescent="0.3">
      <c r="D198" s="48">
        <v>44918</v>
      </c>
      <c r="E198" s="1">
        <v>18409</v>
      </c>
      <c r="F198" s="1" t="s">
        <v>12</v>
      </c>
      <c r="G198" s="1">
        <v>0.01</v>
      </c>
      <c r="H198" s="5"/>
      <c r="I198" s="4"/>
      <c r="J198" s="1"/>
      <c r="K198" s="4" t="s">
        <v>8</v>
      </c>
      <c r="L198" s="4">
        <f>SUM(L177:L197)</f>
        <v>0.21000000000000005</v>
      </c>
      <c r="M198" s="5"/>
    </row>
    <row r="199" spans="4:13" x14ac:dyDescent="0.3">
      <c r="D199" s="48"/>
      <c r="E199" s="1">
        <v>18410</v>
      </c>
      <c r="F199" s="1" t="s">
        <v>14</v>
      </c>
      <c r="G199" s="1">
        <v>0.01</v>
      </c>
      <c r="H199" s="5"/>
    </row>
    <row r="200" spans="4:13" x14ac:dyDescent="0.3">
      <c r="D200" s="48">
        <v>44919</v>
      </c>
      <c r="E200" s="1">
        <v>18411</v>
      </c>
      <c r="F200" s="1" t="s">
        <v>15</v>
      </c>
      <c r="G200" s="1">
        <v>0.01</v>
      </c>
      <c r="H200" s="5"/>
    </row>
    <row r="201" spans="4:13" x14ac:dyDescent="0.3">
      <c r="D201" s="48"/>
      <c r="E201" s="1">
        <v>18412</v>
      </c>
      <c r="F201" s="1" t="s">
        <v>16</v>
      </c>
      <c r="G201" s="1">
        <v>0.01</v>
      </c>
      <c r="H201" s="5"/>
    </row>
    <row r="202" spans="4:13" x14ac:dyDescent="0.3">
      <c r="D202" s="48">
        <v>44920</v>
      </c>
      <c r="E202" s="1">
        <v>18413</v>
      </c>
      <c r="F202" s="1" t="s">
        <v>13</v>
      </c>
      <c r="G202" s="1">
        <v>0.01</v>
      </c>
      <c r="H202" s="5"/>
    </row>
    <row r="203" spans="4:13" x14ac:dyDescent="0.3">
      <c r="D203" s="48"/>
      <c r="E203" s="1">
        <v>18414</v>
      </c>
      <c r="F203" s="1" t="s">
        <v>12</v>
      </c>
      <c r="G203" s="1">
        <v>0.01</v>
      </c>
      <c r="H203" s="5"/>
    </row>
    <row r="204" spans="4:13" x14ac:dyDescent="0.3">
      <c r="D204" s="48">
        <v>44921</v>
      </c>
      <c r="E204" s="1">
        <v>18415</v>
      </c>
      <c r="F204" s="1" t="s">
        <v>14</v>
      </c>
      <c r="G204" s="1">
        <v>0.01</v>
      </c>
      <c r="H204" s="5"/>
    </row>
    <row r="205" spans="4:13" x14ac:dyDescent="0.3">
      <c r="D205" s="48"/>
      <c r="E205" s="1">
        <v>18416</v>
      </c>
      <c r="F205" s="1" t="s">
        <v>15</v>
      </c>
      <c r="G205" s="1">
        <v>0.01</v>
      </c>
      <c r="H205" s="5"/>
    </row>
    <row r="206" spans="4:13" x14ac:dyDescent="0.3">
      <c r="D206" s="48">
        <v>44922</v>
      </c>
      <c r="E206" s="1">
        <v>18417</v>
      </c>
      <c r="F206" s="1" t="s">
        <v>16</v>
      </c>
      <c r="G206" s="1">
        <v>0.01</v>
      </c>
      <c r="H206" s="5"/>
    </row>
    <row r="207" spans="4:13" x14ac:dyDescent="0.3">
      <c r="D207" s="48"/>
      <c r="E207" s="1">
        <v>18418</v>
      </c>
      <c r="F207" s="1" t="s">
        <v>13</v>
      </c>
      <c r="G207" s="1">
        <v>0.01</v>
      </c>
      <c r="H207" s="5"/>
    </row>
    <row r="208" spans="4:13" x14ac:dyDescent="0.3">
      <c r="D208" s="48">
        <v>44923</v>
      </c>
      <c r="E208" s="1">
        <v>18419</v>
      </c>
      <c r="F208" s="1" t="s">
        <v>12</v>
      </c>
      <c r="G208" s="1">
        <v>0.01</v>
      </c>
      <c r="H208" s="5"/>
    </row>
    <row r="209" spans="4:18" x14ac:dyDescent="0.3">
      <c r="D209" s="48"/>
      <c r="E209" s="1">
        <v>18420</v>
      </c>
      <c r="F209" s="1" t="s">
        <v>14</v>
      </c>
      <c r="G209" s="1">
        <v>0.01</v>
      </c>
      <c r="H209" s="5"/>
    </row>
    <row r="210" spans="4:18" x14ac:dyDescent="0.3">
      <c r="D210" s="48">
        <v>44924</v>
      </c>
      <c r="E210" s="1">
        <v>18421</v>
      </c>
      <c r="F210" s="1" t="s">
        <v>15</v>
      </c>
      <c r="G210" s="1">
        <v>0.01</v>
      </c>
      <c r="H210" s="5"/>
    </row>
    <row r="211" spans="4:18" x14ac:dyDescent="0.3">
      <c r="D211" s="48"/>
      <c r="E211" s="1">
        <v>18422</v>
      </c>
      <c r="F211" s="1" t="s">
        <v>16</v>
      </c>
      <c r="G211" s="1">
        <v>0.01</v>
      </c>
      <c r="H211" s="5"/>
    </row>
    <row r="212" spans="4:18" x14ac:dyDescent="0.3">
      <c r="D212" s="48">
        <v>44925</v>
      </c>
      <c r="E212" s="1">
        <v>18423</v>
      </c>
      <c r="F212" s="1" t="s">
        <v>13</v>
      </c>
      <c r="G212" s="1">
        <v>0.01</v>
      </c>
      <c r="H212" s="5"/>
    </row>
    <row r="213" spans="4:18" x14ac:dyDescent="0.3">
      <c r="D213" s="48"/>
      <c r="E213" s="1">
        <v>18424</v>
      </c>
      <c r="F213" s="1" t="s">
        <v>12</v>
      </c>
      <c r="G213" s="1">
        <v>0.01</v>
      </c>
      <c r="H213" s="5"/>
    </row>
    <row r="214" spans="4:18" x14ac:dyDescent="0.3">
      <c r="D214" s="48">
        <v>44926</v>
      </c>
      <c r="E214" s="1">
        <v>18425</v>
      </c>
      <c r="F214" s="1" t="s">
        <v>14</v>
      </c>
      <c r="G214" s="1">
        <v>0.01</v>
      </c>
      <c r="H214" s="5"/>
    </row>
    <row r="215" spans="4:18" x14ac:dyDescent="0.3">
      <c r="D215" s="48"/>
      <c r="E215" s="1">
        <v>18426</v>
      </c>
      <c r="F215" s="1" t="s">
        <v>15</v>
      </c>
      <c r="G215" s="1">
        <v>0.01</v>
      </c>
      <c r="H215" s="5"/>
    </row>
    <row r="216" spans="4:18" x14ac:dyDescent="0.3">
      <c r="D216" s="4"/>
      <c r="E216" s="4"/>
      <c r="F216" s="4" t="s">
        <v>8</v>
      </c>
      <c r="G216" s="4">
        <f>SUM(G177:G215)</f>
        <v>0.39000000000000018</v>
      </c>
      <c r="H216" s="12"/>
    </row>
    <row r="219" spans="4:18" x14ac:dyDescent="0.3">
      <c r="D219" s="52"/>
      <c r="E219" s="52"/>
      <c r="F219" s="52"/>
      <c r="G219" s="52"/>
      <c r="H219" s="52"/>
      <c r="I219" s="52"/>
      <c r="M219" s="52"/>
      <c r="N219" s="52"/>
      <c r="O219" s="52"/>
      <c r="P219" s="52"/>
    </row>
    <row r="220" spans="4:18" x14ac:dyDescent="0.3">
      <c r="D220" s="47" t="s">
        <v>19</v>
      </c>
      <c r="E220" s="47"/>
      <c r="F220" s="47"/>
      <c r="G220" s="47"/>
      <c r="H220" s="47"/>
      <c r="I220" s="47"/>
      <c r="M220" s="53" t="s">
        <v>20</v>
      </c>
      <c r="N220" s="54"/>
      <c r="O220" s="54"/>
      <c r="P220" s="54"/>
      <c r="Q220" s="54"/>
      <c r="R220" s="55"/>
    </row>
    <row r="221" spans="4:18" x14ac:dyDescent="0.3">
      <c r="D221" s="4" t="s">
        <v>9</v>
      </c>
      <c r="E221" s="4" t="s">
        <v>10</v>
      </c>
      <c r="F221" s="4" t="s">
        <v>11</v>
      </c>
      <c r="G221" s="2" t="s">
        <v>6</v>
      </c>
      <c r="H221" s="4" t="s">
        <v>0</v>
      </c>
      <c r="I221" s="4" t="s">
        <v>23</v>
      </c>
      <c r="M221" s="4" t="s">
        <v>9</v>
      </c>
      <c r="N221" s="4" t="s">
        <v>10</v>
      </c>
      <c r="O221" s="4" t="s">
        <v>11</v>
      </c>
      <c r="P221" s="2" t="s">
        <v>6</v>
      </c>
      <c r="Q221" s="4" t="s">
        <v>0</v>
      </c>
      <c r="R221" s="4" t="s">
        <v>23</v>
      </c>
    </row>
    <row r="222" spans="4:18" x14ac:dyDescent="0.3">
      <c r="D222" s="48">
        <v>44907</v>
      </c>
      <c r="E222" s="1">
        <v>18388</v>
      </c>
      <c r="F222" s="1" t="s">
        <v>12</v>
      </c>
      <c r="G222" s="1">
        <f>G132</f>
        <v>2940</v>
      </c>
      <c r="H222" s="1">
        <f>G87</f>
        <v>3110</v>
      </c>
      <c r="I222" s="13">
        <f>G222/H222</f>
        <v>0.94533762057877813</v>
      </c>
      <c r="M222" s="48">
        <v>44927</v>
      </c>
      <c r="N222" s="1">
        <v>18427</v>
      </c>
      <c r="O222" s="1" t="s">
        <v>16</v>
      </c>
      <c r="P222" s="1">
        <f t="shared" ref="P222:P242" si="20">L132</f>
        <v>3180</v>
      </c>
      <c r="Q222" s="1">
        <f>L87</f>
        <v>3410</v>
      </c>
      <c r="R222" s="13">
        <f>P222/Q222</f>
        <v>0.93255131964809379</v>
      </c>
    </row>
    <row r="223" spans="4:18" x14ac:dyDescent="0.3">
      <c r="D223" s="48"/>
      <c r="E223" s="1">
        <v>18389</v>
      </c>
      <c r="F223" s="1" t="s">
        <v>13</v>
      </c>
      <c r="G223" s="1">
        <f t="shared" ref="G223:G260" si="21">G133</f>
        <v>3000</v>
      </c>
      <c r="H223" s="1">
        <f t="shared" ref="H223:H260" si="22">G88</f>
        <v>3200</v>
      </c>
      <c r="I223" s="13">
        <f t="shared" ref="I223:I261" si="23">G223/H223</f>
        <v>0.9375</v>
      </c>
      <c r="M223" s="48"/>
      <c r="N223" s="1">
        <v>18428</v>
      </c>
      <c r="O223" s="1" t="s">
        <v>13</v>
      </c>
      <c r="P223" s="1">
        <f t="shared" si="20"/>
        <v>3120</v>
      </c>
      <c r="Q223" s="1">
        <f t="shared" ref="Q223:Q242" si="24">L88</f>
        <v>3400</v>
      </c>
      <c r="R223" s="13">
        <f t="shared" ref="R223:R243" si="25">P223/Q223</f>
        <v>0.91764705882352937</v>
      </c>
    </row>
    <row r="224" spans="4:18" x14ac:dyDescent="0.3">
      <c r="D224" s="48">
        <v>44908</v>
      </c>
      <c r="E224" s="1">
        <v>18390</v>
      </c>
      <c r="F224" s="1" t="s">
        <v>14</v>
      </c>
      <c r="G224" s="1">
        <f t="shared" si="21"/>
        <v>3240</v>
      </c>
      <c r="H224" s="1">
        <f t="shared" si="22"/>
        <v>3380</v>
      </c>
      <c r="I224" s="13">
        <f t="shared" si="23"/>
        <v>0.95857988165680474</v>
      </c>
      <c r="M224" s="48">
        <v>44928</v>
      </c>
      <c r="N224" s="1">
        <v>18429</v>
      </c>
      <c r="O224" s="1" t="s">
        <v>12</v>
      </c>
      <c r="P224" s="1">
        <f t="shared" si="20"/>
        <v>3000</v>
      </c>
      <c r="Q224" s="1">
        <f t="shared" si="24"/>
        <v>3160</v>
      </c>
      <c r="R224" s="13">
        <f t="shared" si="25"/>
        <v>0.94936708860759489</v>
      </c>
    </row>
    <row r="225" spans="4:18" x14ac:dyDescent="0.3">
      <c r="D225" s="48"/>
      <c r="E225" s="1">
        <v>18391</v>
      </c>
      <c r="F225" s="1" t="s">
        <v>15</v>
      </c>
      <c r="G225" s="1">
        <f t="shared" si="21"/>
        <v>3060</v>
      </c>
      <c r="H225" s="1">
        <f t="shared" si="22"/>
        <v>3310</v>
      </c>
      <c r="I225" s="13">
        <f t="shared" si="23"/>
        <v>0.92447129909365555</v>
      </c>
      <c r="M225" s="48"/>
      <c r="N225" s="1">
        <v>18430</v>
      </c>
      <c r="O225" s="1" t="s">
        <v>14</v>
      </c>
      <c r="P225" s="1">
        <f t="shared" si="20"/>
        <v>2940</v>
      </c>
      <c r="Q225" s="1">
        <f t="shared" si="24"/>
        <v>3350</v>
      </c>
      <c r="R225" s="13">
        <f t="shared" si="25"/>
        <v>0.87761194029850742</v>
      </c>
    </row>
    <row r="226" spans="4:18" x14ac:dyDescent="0.3">
      <c r="D226" s="48">
        <v>44909</v>
      </c>
      <c r="E226" s="1">
        <v>18392</v>
      </c>
      <c r="F226" s="1" t="s">
        <v>16</v>
      </c>
      <c r="G226" s="1">
        <f t="shared" si="21"/>
        <v>2880</v>
      </c>
      <c r="H226" s="1">
        <f t="shared" si="22"/>
        <v>3080</v>
      </c>
      <c r="I226" s="13">
        <f t="shared" si="23"/>
        <v>0.93506493506493504</v>
      </c>
      <c r="M226" s="48">
        <v>44929</v>
      </c>
      <c r="N226" s="1">
        <v>18431</v>
      </c>
      <c r="O226" s="1" t="s">
        <v>15</v>
      </c>
      <c r="P226" s="1">
        <f t="shared" si="20"/>
        <v>2880</v>
      </c>
      <c r="Q226" s="1">
        <f t="shared" si="24"/>
        <v>3180</v>
      </c>
      <c r="R226" s="13">
        <f t="shared" si="25"/>
        <v>0.90566037735849059</v>
      </c>
    </row>
    <row r="227" spans="4:18" x14ac:dyDescent="0.3">
      <c r="D227" s="48"/>
      <c r="E227" s="1">
        <v>18393</v>
      </c>
      <c r="F227" s="1" t="s">
        <v>13</v>
      </c>
      <c r="G227" s="1">
        <f t="shared" si="21"/>
        <v>3060</v>
      </c>
      <c r="H227" s="1">
        <f t="shared" si="22"/>
        <v>3440</v>
      </c>
      <c r="I227" s="13">
        <f t="shared" si="23"/>
        <v>0.88953488372093026</v>
      </c>
      <c r="M227" s="48"/>
      <c r="N227" s="1">
        <v>18432</v>
      </c>
      <c r="O227" s="1" t="s">
        <v>16</v>
      </c>
      <c r="P227" s="1">
        <f t="shared" si="20"/>
        <v>2880</v>
      </c>
      <c r="Q227" s="1">
        <f t="shared" si="24"/>
        <v>3150</v>
      </c>
      <c r="R227" s="13">
        <f t="shared" si="25"/>
        <v>0.91428571428571426</v>
      </c>
    </row>
    <row r="228" spans="4:18" x14ac:dyDescent="0.3">
      <c r="D228" s="48">
        <v>44910</v>
      </c>
      <c r="E228" s="1">
        <v>18394</v>
      </c>
      <c r="F228" s="1" t="s">
        <v>12</v>
      </c>
      <c r="G228" s="1">
        <f t="shared" si="21"/>
        <v>3060</v>
      </c>
      <c r="H228" s="1">
        <f t="shared" si="22"/>
        <v>3240</v>
      </c>
      <c r="I228" s="13">
        <f t="shared" si="23"/>
        <v>0.94444444444444442</v>
      </c>
      <c r="M228" s="48">
        <v>44930</v>
      </c>
      <c r="N228" s="1">
        <v>18433</v>
      </c>
      <c r="O228" s="1" t="s">
        <v>13</v>
      </c>
      <c r="P228" s="1">
        <f t="shared" si="20"/>
        <v>3240</v>
      </c>
      <c r="Q228" s="1">
        <f t="shared" si="24"/>
        <v>3470</v>
      </c>
      <c r="R228" s="13">
        <f t="shared" si="25"/>
        <v>0.93371757925072041</v>
      </c>
    </row>
    <row r="229" spans="4:18" x14ac:dyDescent="0.3">
      <c r="D229" s="48"/>
      <c r="E229" s="1">
        <v>18395</v>
      </c>
      <c r="F229" s="1" t="s">
        <v>14</v>
      </c>
      <c r="G229" s="1">
        <f t="shared" si="21"/>
        <v>3000</v>
      </c>
      <c r="H229" s="1">
        <f t="shared" si="22"/>
        <v>3180</v>
      </c>
      <c r="I229" s="13">
        <f t="shared" si="23"/>
        <v>0.94339622641509435</v>
      </c>
      <c r="M229" s="48"/>
      <c r="N229" s="1">
        <v>18434</v>
      </c>
      <c r="O229" s="1" t="s">
        <v>12</v>
      </c>
      <c r="P229" s="1">
        <f t="shared" si="20"/>
        <v>3180</v>
      </c>
      <c r="Q229" s="1">
        <f t="shared" si="24"/>
        <v>3490</v>
      </c>
      <c r="R229" s="13">
        <f t="shared" si="25"/>
        <v>0.91117478510028649</v>
      </c>
    </row>
    <row r="230" spans="4:18" x14ac:dyDescent="0.3">
      <c r="D230" s="48">
        <v>44911</v>
      </c>
      <c r="E230" s="1">
        <v>18396</v>
      </c>
      <c r="F230" s="1" t="s">
        <v>15</v>
      </c>
      <c r="G230" s="1">
        <f t="shared" si="21"/>
        <v>2880</v>
      </c>
      <c r="H230" s="1">
        <f t="shared" si="22"/>
        <v>3150</v>
      </c>
      <c r="I230" s="13">
        <f t="shared" si="23"/>
        <v>0.91428571428571426</v>
      </c>
      <c r="M230" s="48">
        <v>44931</v>
      </c>
      <c r="N230" s="1">
        <v>18435</v>
      </c>
      <c r="O230" s="1" t="s">
        <v>14</v>
      </c>
      <c r="P230" s="1">
        <f t="shared" si="20"/>
        <v>3060</v>
      </c>
      <c r="Q230" s="1">
        <f t="shared" si="24"/>
        <v>3490</v>
      </c>
      <c r="R230" s="13">
        <f t="shared" si="25"/>
        <v>0.87679083094555876</v>
      </c>
    </row>
    <row r="231" spans="4:18" x14ac:dyDescent="0.3">
      <c r="D231" s="48"/>
      <c r="E231" s="1">
        <v>18397</v>
      </c>
      <c r="F231" s="1" t="s">
        <v>16</v>
      </c>
      <c r="G231" s="1">
        <f t="shared" si="21"/>
        <v>2940</v>
      </c>
      <c r="H231" s="1">
        <f t="shared" si="22"/>
        <v>3340</v>
      </c>
      <c r="I231" s="13">
        <f t="shared" si="23"/>
        <v>0.88023952095808389</v>
      </c>
      <c r="M231" s="48"/>
      <c r="N231" s="1">
        <v>18436</v>
      </c>
      <c r="O231" s="1" t="s">
        <v>15</v>
      </c>
      <c r="P231" s="1">
        <f t="shared" si="20"/>
        <v>3060</v>
      </c>
      <c r="Q231" s="1">
        <f t="shared" si="24"/>
        <v>3250</v>
      </c>
      <c r="R231" s="13">
        <f t="shared" si="25"/>
        <v>0.94153846153846155</v>
      </c>
    </row>
    <row r="232" spans="4:18" x14ac:dyDescent="0.3">
      <c r="D232" s="48">
        <v>44912</v>
      </c>
      <c r="E232" s="1">
        <v>18398</v>
      </c>
      <c r="F232" s="1" t="s">
        <v>13</v>
      </c>
      <c r="G232" s="1">
        <f t="shared" si="21"/>
        <v>3000</v>
      </c>
      <c r="H232" s="1">
        <f t="shared" si="22"/>
        <v>3310</v>
      </c>
      <c r="I232" s="13">
        <f t="shared" si="23"/>
        <v>0.90634441087613293</v>
      </c>
      <c r="M232" s="48">
        <v>44932</v>
      </c>
      <c r="N232" s="1">
        <v>18437</v>
      </c>
      <c r="O232" s="1" t="s">
        <v>16</v>
      </c>
      <c r="P232" s="1">
        <f t="shared" si="20"/>
        <v>3120</v>
      </c>
      <c r="Q232" s="1">
        <f t="shared" si="24"/>
        <v>3350</v>
      </c>
      <c r="R232" s="13">
        <f t="shared" si="25"/>
        <v>0.93134328358208951</v>
      </c>
    </row>
    <row r="233" spans="4:18" x14ac:dyDescent="0.3">
      <c r="D233" s="48"/>
      <c r="E233" s="1">
        <v>18399</v>
      </c>
      <c r="F233" s="1" t="s">
        <v>12</v>
      </c>
      <c r="G233" s="1">
        <f t="shared" si="21"/>
        <v>3240</v>
      </c>
      <c r="H233" s="1">
        <f t="shared" si="22"/>
        <v>3430</v>
      </c>
      <c r="I233" s="13">
        <f t="shared" si="23"/>
        <v>0.94460641399416911</v>
      </c>
      <c r="M233" s="48"/>
      <c r="N233" s="1">
        <v>18438</v>
      </c>
      <c r="O233" s="1" t="s">
        <v>13</v>
      </c>
      <c r="P233" s="1">
        <f t="shared" si="20"/>
        <v>3060</v>
      </c>
      <c r="Q233" s="1">
        <f t="shared" si="24"/>
        <v>3390</v>
      </c>
      <c r="R233" s="13">
        <f t="shared" si="25"/>
        <v>0.90265486725663713</v>
      </c>
    </row>
    <row r="234" spans="4:18" x14ac:dyDescent="0.3">
      <c r="D234" s="48">
        <v>44913</v>
      </c>
      <c r="E234" s="1">
        <v>18400</v>
      </c>
      <c r="F234" s="1" t="s">
        <v>14</v>
      </c>
      <c r="G234" s="1">
        <f t="shared" si="21"/>
        <v>3240</v>
      </c>
      <c r="H234" s="1">
        <f t="shared" si="22"/>
        <v>3480</v>
      </c>
      <c r="I234" s="13">
        <f t="shared" si="23"/>
        <v>0.93103448275862066</v>
      </c>
      <c r="M234" s="48">
        <v>44933</v>
      </c>
      <c r="N234" s="1">
        <v>18439</v>
      </c>
      <c r="O234" s="1" t="s">
        <v>12</v>
      </c>
      <c r="P234" s="1">
        <f t="shared" si="20"/>
        <v>2940</v>
      </c>
      <c r="Q234" s="1">
        <f t="shared" si="24"/>
        <v>3380</v>
      </c>
      <c r="R234" s="13">
        <f t="shared" si="25"/>
        <v>0.86982248520710059</v>
      </c>
    </row>
    <row r="235" spans="4:18" x14ac:dyDescent="0.3">
      <c r="D235" s="48"/>
      <c r="E235" s="1">
        <v>18401</v>
      </c>
      <c r="F235" s="1" t="s">
        <v>15</v>
      </c>
      <c r="G235" s="1">
        <f t="shared" si="21"/>
        <v>3060</v>
      </c>
      <c r="H235" s="1">
        <f t="shared" si="22"/>
        <v>3260</v>
      </c>
      <c r="I235" s="13">
        <f t="shared" si="23"/>
        <v>0.93865030674846628</v>
      </c>
      <c r="M235" s="48"/>
      <c r="N235" s="1">
        <v>18440</v>
      </c>
      <c r="O235" s="1" t="s">
        <v>14</v>
      </c>
      <c r="P235" s="1">
        <f t="shared" si="20"/>
        <v>3180</v>
      </c>
      <c r="Q235" s="1">
        <f t="shared" si="24"/>
        <v>3360</v>
      </c>
      <c r="R235" s="13">
        <f t="shared" si="25"/>
        <v>0.9464285714285714</v>
      </c>
    </row>
    <row r="236" spans="4:18" x14ac:dyDescent="0.3">
      <c r="D236" s="48">
        <v>44914</v>
      </c>
      <c r="E236" s="1">
        <v>18402</v>
      </c>
      <c r="F236" s="1" t="s">
        <v>16</v>
      </c>
      <c r="G236" s="1">
        <f t="shared" si="21"/>
        <v>3060</v>
      </c>
      <c r="H236" s="1">
        <f t="shared" si="22"/>
        <v>3510</v>
      </c>
      <c r="I236" s="13">
        <f t="shared" si="23"/>
        <v>0.87179487179487181</v>
      </c>
      <c r="M236" s="48">
        <v>44934</v>
      </c>
      <c r="N236" s="1">
        <v>18441</v>
      </c>
      <c r="O236" s="1" t="s">
        <v>15</v>
      </c>
      <c r="P236" s="1">
        <f t="shared" si="20"/>
        <v>3240</v>
      </c>
      <c r="Q236" s="1">
        <f t="shared" si="24"/>
        <v>3460</v>
      </c>
      <c r="R236" s="13">
        <f t="shared" si="25"/>
        <v>0.93641618497109824</v>
      </c>
    </row>
    <row r="237" spans="4:18" x14ac:dyDescent="0.3">
      <c r="D237" s="48"/>
      <c r="E237" s="1">
        <v>18403</v>
      </c>
      <c r="F237" s="1" t="s">
        <v>13</v>
      </c>
      <c r="G237" s="1">
        <f t="shared" si="21"/>
        <v>2940</v>
      </c>
      <c r="H237" s="1">
        <f t="shared" si="22"/>
        <v>3260</v>
      </c>
      <c r="I237" s="13">
        <f t="shared" si="23"/>
        <v>0.90184049079754602</v>
      </c>
      <c r="M237" s="48"/>
      <c r="N237" s="1">
        <v>18442</v>
      </c>
      <c r="O237" s="1" t="s">
        <v>16</v>
      </c>
      <c r="P237" s="1">
        <f t="shared" si="20"/>
        <v>3000</v>
      </c>
      <c r="Q237" s="1">
        <f t="shared" si="24"/>
        <v>3280</v>
      </c>
      <c r="R237" s="13">
        <f t="shared" si="25"/>
        <v>0.91463414634146345</v>
      </c>
    </row>
    <row r="238" spans="4:18" x14ac:dyDescent="0.3">
      <c r="D238" s="48">
        <v>44915</v>
      </c>
      <c r="E238" s="1">
        <v>18404</v>
      </c>
      <c r="F238" s="1" t="s">
        <v>12</v>
      </c>
      <c r="G238" s="1">
        <f t="shared" si="21"/>
        <v>3000</v>
      </c>
      <c r="H238" s="1">
        <f t="shared" si="22"/>
        <v>3190</v>
      </c>
      <c r="I238" s="13">
        <f t="shared" si="23"/>
        <v>0.94043887147335425</v>
      </c>
      <c r="M238" s="8">
        <v>44935</v>
      </c>
      <c r="N238" s="1">
        <v>18443</v>
      </c>
      <c r="O238" s="1" t="s">
        <v>13</v>
      </c>
      <c r="P238" s="1">
        <f t="shared" si="20"/>
        <v>2940</v>
      </c>
      <c r="Q238" s="1">
        <f t="shared" si="24"/>
        <v>3130</v>
      </c>
      <c r="R238" s="13">
        <f t="shared" si="25"/>
        <v>0.93929712460063897</v>
      </c>
    </row>
    <row r="239" spans="4:18" x14ac:dyDescent="0.3">
      <c r="D239" s="48"/>
      <c r="E239" s="1">
        <v>18405</v>
      </c>
      <c r="F239" s="1" t="s">
        <v>14</v>
      </c>
      <c r="G239" s="1">
        <f t="shared" si="21"/>
        <v>3240</v>
      </c>
      <c r="H239" s="1">
        <f t="shared" si="22"/>
        <v>3480</v>
      </c>
      <c r="I239" s="13">
        <f t="shared" si="23"/>
        <v>0.93103448275862066</v>
      </c>
      <c r="M239" s="48">
        <v>44936</v>
      </c>
      <c r="N239" s="1">
        <v>18444</v>
      </c>
      <c r="O239" s="1" t="s">
        <v>12</v>
      </c>
      <c r="P239" s="1">
        <f t="shared" si="20"/>
        <v>3120</v>
      </c>
      <c r="Q239" s="1">
        <f t="shared" si="24"/>
        <v>3550</v>
      </c>
      <c r="R239" s="13">
        <f t="shared" si="25"/>
        <v>0.87887323943661977</v>
      </c>
    </row>
    <row r="240" spans="4:18" x14ac:dyDescent="0.3">
      <c r="D240" s="8">
        <v>44916</v>
      </c>
      <c r="E240" s="1">
        <v>18406</v>
      </c>
      <c r="F240" s="1" t="s">
        <v>15</v>
      </c>
      <c r="G240" s="1">
        <f t="shared" si="21"/>
        <v>2940</v>
      </c>
      <c r="H240" s="1">
        <f t="shared" si="22"/>
        <v>3140</v>
      </c>
      <c r="I240" s="13">
        <f t="shared" si="23"/>
        <v>0.93630573248407645</v>
      </c>
      <c r="M240" s="48"/>
      <c r="N240" s="1">
        <v>18445</v>
      </c>
      <c r="O240" s="1" t="s">
        <v>14</v>
      </c>
      <c r="P240" s="1">
        <f t="shared" si="20"/>
        <v>3120</v>
      </c>
      <c r="Q240" s="1">
        <f t="shared" si="24"/>
        <v>3480</v>
      </c>
      <c r="R240" s="13">
        <f t="shared" si="25"/>
        <v>0.89655172413793105</v>
      </c>
    </row>
    <row r="241" spans="4:18" x14ac:dyDescent="0.3">
      <c r="D241" s="48">
        <v>44917</v>
      </c>
      <c r="E241" s="1">
        <v>18407</v>
      </c>
      <c r="F241" s="1" t="s">
        <v>16</v>
      </c>
      <c r="G241" s="1">
        <f t="shared" si="21"/>
        <v>3060</v>
      </c>
      <c r="H241" s="1">
        <f t="shared" si="22"/>
        <v>3230</v>
      </c>
      <c r="I241" s="13">
        <f t="shared" si="23"/>
        <v>0.94736842105263153</v>
      </c>
      <c r="M241" s="48">
        <v>44937</v>
      </c>
      <c r="N241" s="1">
        <v>18446</v>
      </c>
      <c r="O241" s="1" t="s">
        <v>15</v>
      </c>
      <c r="P241" s="1">
        <f t="shared" si="20"/>
        <v>2880</v>
      </c>
      <c r="Q241" s="1">
        <f t="shared" si="24"/>
        <v>3250</v>
      </c>
      <c r="R241" s="13">
        <f t="shared" si="25"/>
        <v>0.88615384615384618</v>
      </c>
    </row>
    <row r="242" spans="4:18" x14ac:dyDescent="0.3">
      <c r="D242" s="48"/>
      <c r="E242" s="1">
        <v>18408</v>
      </c>
      <c r="F242" s="1" t="s">
        <v>13</v>
      </c>
      <c r="G242" s="1">
        <f t="shared" si="21"/>
        <v>3060</v>
      </c>
      <c r="H242" s="1">
        <f t="shared" si="22"/>
        <v>3370</v>
      </c>
      <c r="I242" s="13">
        <f t="shared" si="23"/>
        <v>0.90801186943620182</v>
      </c>
      <c r="M242" s="48"/>
      <c r="N242" s="1">
        <v>18447</v>
      </c>
      <c r="O242" s="1" t="s">
        <v>16</v>
      </c>
      <c r="P242" s="1">
        <f t="shared" si="20"/>
        <v>2880</v>
      </c>
      <c r="Q242" s="1">
        <f t="shared" si="24"/>
        <v>3130</v>
      </c>
      <c r="R242" s="13">
        <f t="shared" si="25"/>
        <v>0.92012779552715651</v>
      </c>
    </row>
    <row r="243" spans="4:18" x14ac:dyDescent="0.3">
      <c r="D243" s="48">
        <v>44918</v>
      </c>
      <c r="E243" s="1">
        <v>18409</v>
      </c>
      <c r="F243" s="1" t="s">
        <v>12</v>
      </c>
      <c r="G243" s="1">
        <f t="shared" si="21"/>
        <v>3000</v>
      </c>
      <c r="H243" s="1">
        <f t="shared" si="22"/>
        <v>3410</v>
      </c>
      <c r="I243" s="13">
        <f t="shared" si="23"/>
        <v>0.87976539589442815</v>
      </c>
      <c r="M243" s="4"/>
      <c r="N243" s="1"/>
      <c r="O243" s="4" t="s">
        <v>8</v>
      </c>
      <c r="P243" s="4">
        <f>SUM(P222:P242)</f>
        <v>64020</v>
      </c>
      <c r="Q243" s="4">
        <f>SUM(Q222:Q242)</f>
        <v>70110</v>
      </c>
      <c r="R243" s="13">
        <f t="shared" si="25"/>
        <v>0.91313649978605049</v>
      </c>
    </row>
    <row r="244" spans="4:18" x14ac:dyDescent="0.3">
      <c r="D244" s="48"/>
      <c r="E244" s="1">
        <v>18410</v>
      </c>
      <c r="F244" s="1" t="s">
        <v>14</v>
      </c>
      <c r="G244" s="1">
        <f t="shared" si="21"/>
        <v>3000</v>
      </c>
      <c r="H244" s="1">
        <f t="shared" si="22"/>
        <v>3200</v>
      </c>
      <c r="I244" s="13">
        <f t="shared" si="23"/>
        <v>0.9375</v>
      </c>
      <c r="R244" s="45">
        <f>AVERAGE(R222:R242)</f>
        <v>0.91345944878571961</v>
      </c>
    </row>
    <row r="245" spans="4:18" x14ac:dyDescent="0.3">
      <c r="D245" s="48">
        <v>44919</v>
      </c>
      <c r="E245" s="1">
        <v>18411</v>
      </c>
      <c r="F245" s="1" t="s">
        <v>15</v>
      </c>
      <c r="G245" s="1">
        <f t="shared" si="21"/>
        <v>2940</v>
      </c>
      <c r="H245" s="1">
        <f t="shared" si="22"/>
        <v>3190</v>
      </c>
      <c r="I245" s="13">
        <f t="shared" si="23"/>
        <v>0.92163009404388718</v>
      </c>
    </row>
    <row r="246" spans="4:18" x14ac:dyDescent="0.3">
      <c r="D246" s="48"/>
      <c r="E246" s="1">
        <v>18412</v>
      </c>
      <c r="F246" s="1" t="s">
        <v>16</v>
      </c>
      <c r="G246" s="1">
        <f t="shared" si="21"/>
        <v>3060</v>
      </c>
      <c r="H246" s="1">
        <f t="shared" si="22"/>
        <v>3450</v>
      </c>
      <c r="I246" s="13">
        <f t="shared" si="23"/>
        <v>0.88695652173913042</v>
      </c>
    </row>
    <row r="247" spans="4:18" x14ac:dyDescent="0.3">
      <c r="D247" s="48">
        <v>44920</v>
      </c>
      <c r="E247" s="1">
        <v>18413</v>
      </c>
      <c r="F247" s="1" t="s">
        <v>13</v>
      </c>
      <c r="G247" s="1">
        <f t="shared" si="21"/>
        <v>3120</v>
      </c>
      <c r="H247" s="1">
        <f t="shared" si="22"/>
        <v>3300</v>
      </c>
      <c r="I247" s="13">
        <f t="shared" si="23"/>
        <v>0.94545454545454544</v>
      </c>
    </row>
    <row r="248" spans="4:18" x14ac:dyDescent="0.3">
      <c r="D248" s="48"/>
      <c r="E248" s="1">
        <v>18414</v>
      </c>
      <c r="F248" s="1" t="s">
        <v>12</v>
      </c>
      <c r="G248" s="1">
        <f t="shared" si="21"/>
        <v>3120</v>
      </c>
      <c r="H248" s="1">
        <f t="shared" si="22"/>
        <v>3340</v>
      </c>
      <c r="I248" s="13">
        <f t="shared" si="23"/>
        <v>0.93413173652694614</v>
      </c>
    </row>
    <row r="249" spans="4:18" x14ac:dyDescent="0.3">
      <c r="D249" s="48">
        <v>44921</v>
      </c>
      <c r="E249" s="1">
        <v>18415</v>
      </c>
      <c r="F249" s="1" t="s">
        <v>14</v>
      </c>
      <c r="G249" s="1">
        <f t="shared" si="21"/>
        <v>3180</v>
      </c>
      <c r="H249" s="1">
        <f t="shared" si="22"/>
        <v>3350</v>
      </c>
      <c r="I249" s="13">
        <f t="shared" si="23"/>
        <v>0.94925373134328361</v>
      </c>
    </row>
    <row r="250" spans="4:18" x14ac:dyDescent="0.3">
      <c r="D250" s="48"/>
      <c r="E250" s="1">
        <v>18416</v>
      </c>
      <c r="F250" s="1" t="s">
        <v>15</v>
      </c>
      <c r="G250" s="1">
        <f t="shared" si="21"/>
        <v>3000</v>
      </c>
      <c r="H250" s="1">
        <f t="shared" si="22"/>
        <v>3430</v>
      </c>
      <c r="I250" s="13">
        <f t="shared" si="23"/>
        <v>0.87463556851311952</v>
      </c>
    </row>
    <row r="251" spans="4:18" x14ac:dyDescent="0.3">
      <c r="D251" s="48">
        <v>44922</v>
      </c>
      <c r="E251" s="1">
        <v>18417</v>
      </c>
      <c r="F251" s="1" t="s">
        <v>16</v>
      </c>
      <c r="G251" s="1">
        <f t="shared" si="21"/>
        <v>3180</v>
      </c>
      <c r="H251" s="1">
        <f t="shared" si="22"/>
        <v>3450</v>
      </c>
      <c r="I251" s="13">
        <f t="shared" si="23"/>
        <v>0.92173913043478262</v>
      </c>
    </row>
    <row r="252" spans="4:18" x14ac:dyDescent="0.3">
      <c r="D252" s="48"/>
      <c r="E252" s="1">
        <v>18418</v>
      </c>
      <c r="F252" s="1" t="s">
        <v>13</v>
      </c>
      <c r="G252" s="1">
        <f t="shared" si="21"/>
        <v>3240</v>
      </c>
      <c r="H252" s="1">
        <f t="shared" si="22"/>
        <v>3430</v>
      </c>
      <c r="I252" s="13">
        <f t="shared" si="23"/>
        <v>0.94460641399416911</v>
      </c>
    </row>
    <row r="253" spans="4:18" x14ac:dyDescent="0.3">
      <c r="D253" s="48">
        <v>44923</v>
      </c>
      <c r="E253" s="1">
        <v>18419</v>
      </c>
      <c r="F253" s="1" t="s">
        <v>12</v>
      </c>
      <c r="G253" s="1">
        <f t="shared" si="21"/>
        <v>3000</v>
      </c>
      <c r="H253" s="1">
        <f t="shared" si="22"/>
        <v>3240</v>
      </c>
      <c r="I253" s="13">
        <f t="shared" si="23"/>
        <v>0.92592592592592593</v>
      </c>
    </row>
    <row r="254" spans="4:18" x14ac:dyDescent="0.3">
      <c r="D254" s="48"/>
      <c r="E254" s="1">
        <v>18420</v>
      </c>
      <c r="F254" s="1" t="s">
        <v>14</v>
      </c>
      <c r="G254" s="1">
        <f t="shared" si="21"/>
        <v>3000</v>
      </c>
      <c r="H254" s="1">
        <f t="shared" si="22"/>
        <v>3310</v>
      </c>
      <c r="I254" s="13">
        <f t="shared" si="23"/>
        <v>0.90634441087613293</v>
      </c>
    </row>
    <row r="255" spans="4:18" x14ac:dyDescent="0.3">
      <c r="D255" s="48">
        <v>44924</v>
      </c>
      <c r="E255" s="1">
        <v>18421</v>
      </c>
      <c r="F255" s="1" t="s">
        <v>15</v>
      </c>
      <c r="G255" s="1">
        <f t="shared" si="21"/>
        <v>3120</v>
      </c>
      <c r="H255" s="1">
        <f t="shared" si="22"/>
        <v>3300</v>
      </c>
      <c r="I255" s="13">
        <f t="shared" si="23"/>
        <v>0.94545454545454544</v>
      </c>
    </row>
    <row r="256" spans="4:18" x14ac:dyDescent="0.3">
      <c r="D256" s="48"/>
      <c r="E256" s="1">
        <v>18422</v>
      </c>
      <c r="F256" s="1" t="s">
        <v>16</v>
      </c>
      <c r="G256" s="1">
        <f t="shared" si="21"/>
        <v>3240</v>
      </c>
      <c r="H256" s="1">
        <f t="shared" si="22"/>
        <v>3410</v>
      </c>
      <c r="I256" s="13">
        <f t="shared" si="23"/>
        <v>0.95014662756598245</v>
      </c>
    </row>
    <row r="257" spans="4:18" x14ac:dyDescent="0.3">
      <c r="D257" s="48">
        <v>44925</v>
      </c>
      <c r="E257" s="1">
        <v>18423</v>
      </c>
      <c r="F257" s="1" t="s">
        <v>13</v>
      </c>
      <c r="G257" s="1">
        <f t="shared" si="21"/>
        <v>2940</v>
      </c>
      <c r="H257" s="1">
        <f t="shared" si="22"/>
        <v>3120</v>
      </c>
      <c r="I257" s="13">
        <f t="shared" si="23"/>
        <v>0.94230769230769229</v>
      </c>
    </row>
    <row r="258" spans="4:18" x14ac:dyDescent="0.3">
      <c r="D258" s="48"/>
      <c r="E258" s="1">
        <v>18424</v>
      </c>
      <c r="F258" s="1" t="s">
        <v>12</v>
      </c>
      <c r="G258" s="1">
        <f t="shared" si="21"/>
        <v>2940</v>
      </c>
      <c r="H258" s="1">
        <f t="shared" si="22"/>
        <v>3120</v>
      </c>
      <c r="I258" s="13">
        <f t="shared" si="23"/>
        <v>0.94230769230769229</v>
      </c>
    </row>
    <row r="259" spans="4:18" x14ac:dyDescent="0.3">
      <c r="D259" s="48">
        <v>44926</v>
      </c>
      <c r="E259" s="1">
        <v>18425</v>
      </c>
      <c r="F259" s="1" t="s">
        <v>14</v>
      </c>
      <c r="G259" s="1">
        <f t="shared" si="21"/>
        <v>2880</v>
      </c>
      <c r="H259" s="1">
        <f t="shared" si="22"/>
        <v>3070</v>
      </c>
      <c r="I259" s="13">
        <f t="shared" si="23"/>
        <v>0.93811074918566772</v>
      </c>
    </row>
    <row r="260" spans="4:18" x14ac:dyDescent="0.3">
      <c r="D260" s="48"/>
      <c r="E260" s="1">
        <v>18426</v>
      </c>
      <c r="F260" s="1" t="s">
        <v>15</v>
      </c>
      <c r="G260" s="1">
        <f t="shared" si="21"/>
        <v>3000</v>
      </c>
      <c r="H260" s="1">
        <f t="shared" si="22"/>
        <v>3350</v>
      </c>
      <c r="I260" s="13">
        <f t="shared" si="23"/>
        <v>0.89552238805970152</v>
      </c>
    </row>
    <row r="261" spans="4:18" x14ac:dyDescent="0.3">
      <c r="D261" s="4"/>
      <c r="E261" s="4"/>
      <c r="F261" s="4" t="s">
        <v>8</v>
      </c>
      <c r="G261" s="4">
        <f>SUM(G222:G260)</f>
        <v>118860</v>
      </c>
      <c r="H261" s="4">
        <f t="shared" ref="H261" si="26">SUM(H222:H260)</f>
        <v>128560</v>
      </c>
      <c r="I261" s="14">
        <f t="shared" si="23"/>
        <v>0.92454884878655885</v>
      </c>
    </row>
    <row r="265" spans="4:18" x14ac:dyDescent="0.3">
      <c r="D265" s="53" t="s">
        <v>19</v>
      </c>
      <c r="E265" s="54"/>
      <c r="F265" s="54"/>
      <c r="G265" s="54"/>
      <c r="H265" s="54"/>
      <c r="I265" s="54"/>
      <c r="J265" s="55"/>
      <c r="L265" s="47" t="s">
        <v>20</v>
      </c>
      <c r="M265" s="47"/>
      <c r="N265" s="47"/>
      <c r="O265" s="47"/>
      <c r="P265" s="47"/>
      <c r="Q265" s="47"/>
      <c r="R265" s="47"/>
    </row>
    <row r="266" spans="4:18" x14ac:dyDescent="0.3">
      <c r="D266" s="4" t="s">
        <v>9</v>
      </c>
      <c r="E266" s="4" t="s">
        <v>10</v>
      </c>
      <c r="F266" s="4" t="s">
        <v>11</v>
      </c>
      <c r="G266" s="4" t="s">
        <v>17</v>
      </c>
      <c r="H266" s="4" t="s">
        <v>22</v>
      </c>
      <c r="I266" s="4" t="s">
        <v>6</v>
      </c>
      <c r="J266" s="4" t="s">
        <v>24</v>
      </c>
      <c r="L266" s="4" t="s">
        <v>9</v>
      </c>
      <c r="M266" s="4" t="s">
        <v>10</v>
      </c>
      <c r="N266" s="4" t="s">
        <v>11</v>
      </c>
      <c r="O266" s="4" t="s">
        <v>17</v>
      </c>
      <c r="P266" s="4" t="s">
        <v>22</v>
      </c>
      <c r="Q266" s="4" t="s">
        <v>6</v>
      </c>
      <c r="R266" s="4" t="s">
        <v>24</v>
      </c>
    </row>
    <row r="267" spans="4:18" x14ac:dyDescent="0.3">
      <c r="D267" s="48">
        <v>44907</v>
      </c>
      <c r="E267" s="1">
        <v>18388</v>
      </c>
      <c r="F267" s="1" t="s">
        <v>12</v>
      </c>
      <c r="G267" s="7">
        <v>285470</v>
      </c>
      <c r="H267" s="15">
        <f>G177</f>
        <v>0.01</v>
      </c>
      <c r="I267" s="1">
        <f>G222</f>
        <v>2940</v>
      </c>
      <c r="J267" s="13">
        <f>G267*H267/I267</f>
        <v>0.97098639455782321</v>
      </c>
      <c r="L267" s="48">
        <v>44927</v>
      </c>
      <c r="M267" s="1">
        <v>18427</v>
      </c>
      <c r="N267" s="1" t="s">
        <v>16</v>
      </c>
      <c r="O267" s="7">
        <v>286680</v>
      </c>
      <c r="P267" s="17">
        <f>L177</f>
        <v>0.01</v>
      </c>
      <c r="Q267" s="1">
        <f>P222</f>
        <v>3180</v>
      </c>
      <c r="R267" s="13">
        <f>O267*P267/Q267</f>
        <v>0.90150943396226424</v>
      </c>
    </row>
    <row r="268" spans="4:18" x14ac:dyDescent="0.3">
      <c r="D268" s="48"/>
      <c r="E268" s="1">
        <v>18389</v>
      </c>
      <c r="F268" s="1" t="s">
        <v>13</v>
      </c>
      <c r="G268" s="7">
        <v>285600</v>
      </c>
      <c r="H268" s="15">
        <f t="shared" ref="H268:H305" si="27">G178</f>
        <v>0.01</v>
      </c>
      <c r="I268" s="1">
        <f t="shared" ref="I268:I305" si="28">G223</f>
        <v>3000</v>
      </c>
      <c r="J268" s="13">
        <f t="shared" ref="J268:J305" si="29">G268*H268/I268</f>
        <v>0.95199999999999996</v>
      </c>
      <c r="L268" s="48"/>
      <c r="M268" s="1">
        <v>18428</v>
      </c>
      <c r="N268" s="1" t="s">
        <v>13</v>
      </c>
      <c r="O268" s="7">
        <v>285470</v>
      </c>
      <c r="P268" s="17">
        <f t="shared" ref="P268:P287" si="30">L178</f>
        <v>0.01</v>
      </c>
      <c r="Q268" s="1">
        <f t="shared" ref="Q268:Q287" si="31">P223</f>
        <v>3120</v>
      </c>
      <c r="R268" s="13">
        <f t="shared" ref="R268:R287" si="32">O268*P268/Q268</f>
        <v>0.91496794871794884</v>
      </c>
    </row>
    <row r="269" spans="4:18" x14ac:dyDescent="0.3">
      <c r="D269" s="48">
        <v>44908</v>
      </c>
      <c r="E269" s="1">
        <v>18390</v>
      </c>
      <c r="F269" s="1" t="s">
        <v>14</v>
      </c>
      <c r="G269" s="7">
        <v>285400</v>
      </c>
      <c r="H269" s="15">
        <f t="shared" si="27"/>
        <v>0.01</v>
      </c>
      <c r="I269" s="1">
        <f t="shared" si="28"/>
        <v>3240</v>
      </c>
      <c r="J269" s="13">
        <f t="shared" si="29"/>
        <v>0.8808641975308642</v>
      </c>
      <c r="L269" s="48">
        <v>44928</v>
      </c>
      <c r="M269" s="1">
        <v>18429</v>
      </c>
      <c r="N269" s="1" t="s">
        <v>12</v>
      </c>
      <c r="O269" s="7">
        <v>284830</v>
      </c>
      <c r="P269" s="17">
        <f t="shared" si="30"/>
        <v>0.01</v>
      </c>
      <c r="Q269" s="1">
        <f t="shared" si="31"/>
        <v>3000</v>
      </c>
      <c r="R269" s="13">
        <f t="shared" si="32"/>
        <v>0.94943333333333335</v>
      </c>
    </row>
    <row r="270" spans="4:18" x14ac:dyDescent="0.3">
      <c r="D270" s="48"/>
      <c r="E270" s="1">
        <v>18391</v>
      </c>
      <c r="F270" s="1" t="s">
        <v>15</v>
      </c>
      <c r="G270" s="7">
        <v>285690</v>
      </c>
      <c r="H270" s="15">
        <f t="shared" si="27"/>
        <v>0.01</v>
      </c>
      <c r="I270" s="1">
        <f t="shared" si="28"/>
        <v>3060</v>
      </c>
      <c r="J270" s="13">
        <f t="shared" si="29"/>
        <v>0.93362745098039224</v>
      </c>
      <c r="L270" s="48"/>
      <c r="M270" s="1">
        <v>18430</v>
      </c>
      <c r="N270" s="1" t="s">
        <v>14</v>
      </c>
      <c r="O270" s="7">
        <v>284460</v>
      </c>
      <c r="P270" s="17">
        <f t="shared" si="30"/>
        <v>0.01</v>
      </c>
      <c r="Q270" s="1">
        <f t="shared" si="31"/>
        <v>2940</v>
      </c>
      <c r="R270" s="13">
        <f t="shared" si="32"/>
        <v>0.96755102040816321</v>
      </c>
    </row>
    <row r="271" spans="4:18" x14ac:dyDescent="0.3">
      <c r="D271" s="48">
        <v>44909</v>
      </c>
      <c r="E271" s="1">
        <v>18392</v>
      </c>
      <c r="F271" s="1" t="s">
        <v>16</v>
      </c>
      <c r="G271" s="7">
        <v>285230</v>
      </c>
      <c r="H271" s="15">
        <f t="shared" si="27"/>
        <v>0.01</v>
      </c>
      <c r="I271" s="1">
        <f t="shared" si="28"/>
        <v>2880</v>
      </c>
      <c r="J271" s="13">
        <f t="shared" si="29"/>
        <v>0.9903819444444445</v>
      </c>
      <c r="L271" s="48">
        <v>44929</v>
      </c>
      <c r="M271" s="1">
        <v>18431</v>
      </c>
      <c r="N271" s="1" t="s">
        <v>15</v>
      </c>
      <c r="O271" s="7">
        <v>284450</v>
      </c>
      <c r="P271" s="17">
        <f t="shared" si="30"/>
        <v>0.01</v>
      </c>
      <c r="Q271" s="1">
        <f t="shared" si="31"/>
        <v>2880</v>
      </c>
      <c r="R271" s="13">
        <f t="shared" si="32"/>
        <v>0.98767361111111107</v>
      </c>
    </row>
    <row r="272" spans="4:18" x14ac:dyDescent="0.3">
      <c r="D272" s="48"/>
      <c r="E272" s="1">
        <v>18393</v>
      </c>
      <c r="F272" s="1" t="s">
        <v>13</v>
      </c>
      <c r="G272" s="7">
        <v>286050</v>
      </c>
      <c r="H272" s="15">
        <f t="shared" si="27"/>
        <v>0.01</v>
      </c>
      <c r="I272" s="1">
        <f t="shared" si="28"/>
        <v>3060</v>
      </c>
      <c r="J272" s="13">
        <f t="shared" si="29"/>
        <v>0.93480392156862746</v>
      </c>
      <c r="L272" s="48"/>
      <c r="M272" s="1">
        <v>18432</v>
      </c>
      <c r="N272" s="1" t="s">
        <v>16</v>
      </c>
      <c r="O272" s="7">
        <v>284760</v>
      </c>
      <c r="P272" s="17">
        <f t="shared" si="30"/>
        <v>0.01</v>
      </c>
      <c r="Q272" s="1">
        <f t="shared" si="31"/>
        <v>2880</v>
      </c>
      <c r="R272" s="13">
        <f t="shared" si="32"/>
        <v>0.98875000000000002</v>
      </c>
    </row>
    <row r="273" spans="4:18" x14ac:dyDescent="0.3">
      <c r="D273" s="48">
        <v>44910</v>
      </c>
      <c r="E273" s="1">
        <v>18394</v>
      </c>
      <c r="F273" s="1" t="s">
        <v>12</v>
      </c>
      <c r="G273" s="7">
        <v>285620</v>
      </c>
      <c r="H273" s="15">
        <f t="shared" si="27"/>
        <v>0.01</v>
      </c>
      <c r="I273" s="1">
        <f t="shared" si="28"/>
        <v>3060</v>
      </c>
      <c r="J273" s="13">
        <f t="shared" si="29"/>
        <v>0.93339869281045762</v>
      </c>
      <c r="L273" s="48">
        <v>44930</v>
      </c>
      <c r="M273" s="1">
        <v>18433</v>
      </c>
      <c r="N273" s="1" t="s">
        <v>13</v>
      </c>
      <c r="O273" s="7">
        <v>284290</v>
      </c>
      <c r="P273" s="17">
        <f t="shared" si="30"/>
        <v>0.01</v>
      </c>
      <c r="Q273" s="1">
        <f t="shared" si="31"/>
        <v>3240</v>
      </c>
      <c r="R273" s="13">
        <f t="shared" si="32"/>
        <v>0.87743827160493826</v>
      </c>
    </row>
    <row r="274" spans="4:18" x14ac:dyDescent="0.3">
      <c r="D274" s="48"/>
      <c r="E274" s="1">
        <v>18395</v>
      </c>
      <c r="F274" s="1" t="s">
        <v>14</v>
      </c>
      <c r="G274" s="7">
        <v>285710</v>
      </c>
      <c r="H274" s="15">
        <f t="shared" si="27"/>
        <v>0.01</v>
      </c>
      <c r="I274" s="1">
        <f t="shared" si="28"/>
        <v>3000</v>
      </c>
      <c r="J274" s="13">
        <f t="shared" si="29"/>
        <v>0.95236666666666658</v>
      </c>
      <c r="L274" s="48"/>
      <c r="M274" s="1">
        <v>18434</v>
      </c>
      <c r="N274" s="1" t="s">
        <v>12</v>
      </c>
      <c r="O274" s="7">
        <v>285040</v>
      </c>
      <c r="P274" s="17">
        <f t="shared" si="30"/>
        <v>0.01</v>
      </c>
      <c r="Q274" s="1">
        <f t="shared" si="31"/>
        <v>3180</v>
      </c>
      <c r="R274" s="13">
        <f t="shared" si="32"/>
        <v>0.89635220125786164</v>
      </c>
    </row>
    <row r="275" spans="4:18" x14ac:dyDescent="0.3">
      <c r="D275" s="48">
        <v>44911</v>
      </c>
      <c r="E275" s="1">
        <v>18396</v>
      </c>
      <c r="F275" s="1" t="s">
        <v>15</v>
      </c>
      <c r="G275" s="7">
        <v>284900</v>
      </c>
      <c r="H275" s="15">
        <f t="shared" si="27"/>
        <v>0.01</v>
      </c>
      <c r="I275" s="1">
        <f t="shared" si="28"/>
        <v>2880</v>
      </c>
      <c r="J275" s="13">
        <f t="shared" si="29"/>
        <v>0.98923611111111109</v>
      </c>
      <c r="L275" s="48">
        <v>44931</v>
      </c>
      <c r="M275" s="1">
        <v>18435</v>
      </c>
      <c r="N275" s="1" t="s">
        <v>14</v>
      </c>
      <c r="O275" s="7">
        <v>284450</v>
      </c>
      <c r="P275" s="17">
        <f t="shared" si="30"/>
        <v>0.01</v>
      </c>
      <c r="Q275" s="1">
        <f t="shared" si="31"/>
        <v>3060</v>
      </c>
      <c r="R275" s="13">
        <f t="shared" si="32"/>
        <v>0.92957516339869284</v>
      </c>
    </row>
    <row r="276" spans="4:18" x14ac:dyDescent="0.3">
      <c r="D276" s="48"/>
      <c r="E276" s="1">
        <v>18397</v>
      </c>
      <c r="F276" s="1" t="s">
        <v>16</v>
      </c>
      <c r="G276" s="7">
        <v>285430</v>
      </c>
      <c r="H276" s="15">
        <f t="shared" si="27"/>
        <v>0.01</v>
      </c>
      <c r="I276" s="1">
        <f t="shared" si="28"/>
        <v>2940</v>
      </c>
      <c r="J276" s="13">
        <f t="shared" si="29"/>
        <v>0.97085034013605453</v>
      </c>
      <c r="L276" s="48"/>
      <c r="M276" s="1">
        <v>18436</v>
      </c>
      <c r="N276" s="1" t="s">
        <v>15</v>
      </c>
      <c r="O276" s="7">
        <v>286280</v>
      </c>
      <c r="P276" s="17">
        <f t="shared" si="30"/>
        <v>0.01</v>
      </c>
      <c r="Q276" s="1">
        <f t="shared" si="31"/>
        <v>3060</v>
      </c>
      <c r="R276" s="13">
        <f t="shared" si="32"/>
        <v>0.93555555555555558</v>
      </c>
    </row>
    <row r="277" spans="4:18" x14ac:dyDescent="0.3">
      <c r="D277" s="48">
        <v>44912</v>
      </c>
      <c r="E277" s="1">
        <v>18398</v>
      </c>
      <c r="F277" s="1" t="s">
        <v>13</v>
      </c>
      <c r="G277" s="7">
        <v>285430</v>
      </c>
      <c r="H277" s="15">
        <f t="shared" si="27"/>
        <v>0.01</v>
      </c>
      <c r="I277" s="1">
        <f t="shared" si="28"/>
        <v>3000</v>
      </c>
      <c r="J277" s="13">
        <f t="shared" si="29"/>
        <v>0.95143333333333335</v>
      </c>
      <c r="L277" s="48">
        <v>44932</v>
      </c>
      <c r="M277" s="1">
        <v>18437</v>
      </c>
      <c r="N277" s="1" t="s">
        <v>16</v>
      </c>
      <c r="O277" s="7">
        <v>285750</v>
      </c>
      <c r="P277" s="17">
        <f t="shared" si="30"/>
        <v>0.01</v>
      </c>
      <c r="Q277" s="1">
        <f t="shared" si="31"/>
        <v>3120</v>
      </c>
      <c r="R277" s="13">
        <f t="shared" si="32"/>
        <v>0.91586538461538458</v>
      </c>
    </row>
    <row r="278" spans="4:18" x14ac:dyDescent="0.3">
      <c r="D278" s="48"/>
      <c r="E278" s="1">
        <v>18399</v>
      </c>
      <c r="F278" s="1" t="s">
        <v>12</v>
      </c>
      <c r="G278" s="7">
        <v>285520</v>
      </c>
      <c r="H278" s="15">
        <f t="shared" si="27"/>
        <v>0.01</v>
      </c>
      <c r="I278" s="1">
        <f t="shared" si="28"/>
        <v>3240</v>
      </c>
      <c r="J278" s="13">
        <f t="shared" si="29"/>
        <v>0.88123456790123467</v>
      </c>
      <c r="L278" s="48"/>
      <c r="M278" s="1">
        <v>18438</v>
      </c>
      <c r="N278" s="1" t="s">
        <v>13</v>
      </c>
      <c r="O278" s="7">
        <v>285690</v>
      </c>
      <c r="P278" s="17">
        <f t="shared" si="30"/>
        <v>0.01</v>
      </c>
      <c r="Q278" s="1">
        <f t="shared" si="31"/>
        <v>3060</v>
      </c>
      <c r="R278" s="13">
        <f t="shared" si="32"/>
        <v>0.93362745098039224</v>
      </c>
    </row>
    <row r="279" spans="4:18" x14ac:dyDescent="0.3">
      <c r="D279" s="48">
        <v>44913</v>
      </c>
      <c r="E279" s="1">
        <v>18400</v>
      </c>
      <c r="F279" s="1" t="s">
        <v>14</v>
      </c>
      <c r="G279" s="7">
        <v>280250</v>
      </c>
      <c r="H279" s="15">
        <f t="shared" si="27"/>
        <v>0.01</v>
      </c>
      <c r="I279" s="1">
        <f t="shared" si="28"/>
        <v>3240</v>
      </c>
      <c r="J279" s="13">
        <f t="shared" si="29"/>
        <v>0.86496913580246915</v>
      </c>
      <c r="L279" s="48">
        <v>44933</v>
      </c>
      <c r="M279" s="1">
        <v>18439</v>
      </c>
      <c r="N279" s="1" t="s">
        <v>12</v>
      </c>
      <c r="O279" s="7">
        <v>285330</v>
      </c>
      <c r="P279" s="17">
        <f t="shared" si="30"/>
        <v>0.01</v>
      </c>
      <c r="Q279" s="1">
        <f t="shared" si="31"/>
        <v>2940</v>
      </c>
      <c r="R279" s="13">
        <f t="shared" si="32"/>
        <v>0.97051020408163269</v>
      </c>
    </row>
    <row r="280" spans="4:18" x14ac:dyDescent="0.3">
      <c r="D280" s="48"/>
      <c r="E280" s="1">
        <v>18401</v>
      </c>
      <c r="F280" s="1" t="s">
        <v>15</v>
      </c>
      <c r="G280" s="7">
        <v>285370</v>
      </c>
      <c r="H280" s="15">
        <f t="shared" si="27"/>
        <v>0.01</v>
      </c>
      <c r="I280" s="1">
        <f t="shared" si="28"/>
        <v>3060</v>
      </c>
      <c r="J280" s="13">
        <f t="shared" si="29"/>
        <v>0.93258169934640534</v>
      </c>
      <c r="L280" s="48"/>
      <c r="M280" s="1">
        <v>18440</v>
      </c>
      <c r="N280" s="1" t="s">
        <v>14</v>
      </c>
      <c r="O280" s="7">
        <v>285880</v>
      </c>
      <c r="P280" s="17">
        <f t="shared" si="30"/>
        <v>0.01</v>
      </c>
      <c r="Q280" s="1">
        <f t="shared" si="31"/>
        <v>3180</v>
      </c>
      <c r="R280" s="13">
        <f t="shared" si="32"/>
        <v>0.89899371069182399</v>
      </c>
    </row>
    <row r="281" spans="4:18" x14ac:dyDescent="0.3">
      <c r="D281" s="48">
        <v>44914</v>
      </c>
      <c r="E281" s="1">
        <v>18402</v>
      </c>
      <c r="F281" s="1" t="s">
        <v>16</v>
      </c>
      <c r="G281" s="7">
        <v>284830</v>
      </c>
      <c r="H281" s="15">
        <f t="shared" si="27"/>
        <v>0.01</v>
      </c>
      <c r="I281" s="1">
        <f t="shared" si="28"/>
        <v>3060</v>
      </c>
      <c r="J281" s="13">
        <f t="shared" si="29"/>
        <v>0.93081699346405233</v>
      </c>
      <c r="L281" s="48">
        <v>44934</v>
      </c>
      <c r="M281" s="1">
        <v>18441</v>
      </c>
      <c r="N281" s="1" t="s">
        <v>15</v>
      </c>
      <c r="O281" s="7">
        <v>285580</v>
      </c>
      <c r="P281" s="17">
        <f t="shared" si="30"/>
        <v>0.01</v>
      </c>
      <c r="Q281" s="1">
        <f t="shared" si="31"/>
        <v>3240</v>
      </c>
      <c r="R281" s="13">
        <f t="shared" si="32"/>
        <v>0.88141975308641984</v>
      </c>
    </row>
    <row r="282" spans="4:18" x14ac:dyDescent="0.3">
      <c r="D282" s="48"/>
      <c r="E282" s="1">
        <v>18403</v>
      </c>
      <c r="F282" s="1" t="s">
        <v>13</v>
      </c>
      <c r="G282" s="7">
        <v>285980</v>
      </c>
      <c r="H282" s="15">
        <f t="shared" si="27"/>
        <v>0.01</v>
      </c>
      <c r="I282" s="1">
        <f t="shared" si="28"/>
        <v>2940</v>
      </c>
      <c r="J282" s="13">
        <f t="shared" si="29"/>
        <v>0.97272108843537419</v>
      </c>
      <c r="L282" s="48"/>
      <c r="M282" s="1">
        <v>18442</v>
      </c>
      <c r="N282" s="1" t="s">
        <v>16</v>
      </c>
      <c r="O282" s="7">
        <v>286230</v>
      </c>
      <c r="P282" s="17">
        <f t="shared" si="30"/>
        <v>0.01</v>
      </c>
      <c r="Q282" s="1">
        <f t="shared" si="31"/>
        <v>3000</v>
      </c>
      <c r="R282" s="13">
        <f t="shared" si="32"/>
        <v>0.95410000000000006</v>
      </c>
    </row>
    <row r="283" spans="4:18" x14ac:dyDescent="0.3">
      <c r="D283" s="48">
        <v>44915</v>
      </c>
      <c r="E283" s="1">
        <v>18404</v>
      </c>
      <c r="F283" s="1" t="s">
        <v>12</v>
      </c>
      <c r="G283" s="7">
        <v>285180</v>
      </c>
      <c r="H283" s="15">
        <f t="shared" si="27"/>
        <v>0.01</v>
      </c>
      <c r="I283" s="1">
        <f t="shared" si="28"/>
        <v>3000</v>
      </c>
      <c r="J283" s="13">
        <f t="shared" si="29"/>
        <v>0.95060000000000011</v>
      </c>
      <c r="L283" s="6">
        <v>44935</v>
      </c>
      <c r="M283" s="1">
        <v>18443</v>
      </c>
      <c r="N283" s="1" t="s">
        <v>13</v>
      </c>
      <c r="O283" s="7">
        <v>285620</v>
      </c>
      <c r="P283" s="17">
        <f t="shared" si="30"/>
        <v>0.01</v>
      </c>
      <c r="Q283" s="1">
        <f t="shared" si="31"/>
        <v>2940</v>
      </c>
      <c r="R283" s="13">
        <f t="shared" si="32"/>
        <v>0.97149659863945592</v>
      </c>
    </row>
    <row r="284" spans="4:18" x14ac:dyDescent="0.3">
      <c r="D284" s="48"/>
      <c r="E284" s="1">
        <v>18405</v>
      </c>
      <c r="F284" s="1" t="s">
        <v>14</v>
      </c>
      <c r="G284" s="7">
        <v>286010</v>
      </c>
      <c r="H284" s="15">
        <f t="shared" si="27"/>
        <v>0.01</v>
      </c>
      <c r="I284" s="1">
        <f t="shared" si="28"/>
        <v>3240</v>
      </c>
      <c r="J284" s="13">
        <f t="shared" si="29"/>
        <v>0.88274691358024693</v>
      </c>
      <c r="L284" s="48">
        <v>44936</v>
      </c>
      <c r="M284" s="1">
        <v>18444</v>
      </c>
      <c r="N284" s="1" t="s">
        <v>12</v>
      </c>
      <c r="O284" s="7">
        <v>286180</v>
      </c>
      <c r="P284" s="17">
        <f t="shared" si="30"/>
        <v>0.01</v>
      </c>
      <c r="Q284" s="1">
        <f t="shared" si="31"/>
        <v>3120</v>
      </c>
      <c r="R284" s="13">
        <f t="shared" si="32"/>
        <v>0.91724358974358977</v>
      </c>
    </row>
    <row r="285" spans="4:18" x14ac:dyDescent="0.3">
      <c r="D285" s="8">
        <v>44916</v>
      </c>
      <c r="E285" s="1">
        <v>18406</v>
      </c>
      <c r="F285" s="1" t="s">
        <v>15</v>
      </c>
      <c r="G285" s="7">
        <v>285150</v>
      </c>
      <c r="H285" s="15">
        <f t="shared" si="27"/>
        <v>0.01</v>
      </c>
      <c r="I285" s="1">
        <f t="shared" si="28"/>
        <v>2940</v>
      </c>
      <c r="J285" s="13">
        <f t="shared" si="29"/>
        <v>0.9698979591836735</v>
      </c>
      <c r="L285" s="48"/>
      <c r="M285" s="1">
        <v>18445</v>
      </c>
      <c r="N285" s="1" t="s">
        <v>14</v>
      </c>
      <c r="O285" s="7">
        <v>285780</v>
      </c>
      <c r="P285" s="17">
        <f t="shared" si="30"/>
        <v>0.01</v>
      </c>
      <c r="Q285" s="1">
        <f t="shared" si="31"/>
        <v>3120</v>
      </c>
      <c r="R285" s="13">
        <f t="shared" si="32"/>
        <v>0.91596153846153849</v>
      </c>
    </row>
    <row r="286" spans="4:18" x14ac:dyDescent="0.3">
      <c r="D286" s="48">
        <v>44917</v>
      </c>
      <c r="E286" s="1">
        <v>18407</v>
      </c>
      <c r="F286" s="1" t="s">
        <v>16</v>
      </c>
      <c r="G286" s="7">
        <v>285570</v>
      </c>
      <c r="H286" s="15">
        <f t="shared" si="27"/>
        <v>0.01</v>
      </c>
      <c r="I286" s="1">
        <f t="shared" si="28"/>
        <v>3060</v>
      </c>
      <c r="J286" s="13">
        <f t="shared" si="29"/>
        <v>0.93323529411764716</v>
      </c>
      <c r="L286" s="48">
        <v>44937</v>
      </c>
      <c r="M286" s="1">
        <v>18446</v>
      </c>
      <c r="N286" s="1" t="s">
        <v>15</v>
      </c>
      <c r="O286" s="7">
        <v>286350</v>
      </c>
      <c r="P286" s="17">
        <f t="shared" si="30"/>
        <v>0.01</v>
      </c>
      <c r="Q286" s="1">
        <f t="shared" si="31"/>
        <v>2880</v>
      </c>
      <c r="R286" s="13">
        <f t="shared" si="32"/>
        <v>0.99427083333333333</v>
      </c>
    </row>
    <row r="287" spans="4:18" x14ac:dyDescent="0.3">
      <c r="D287" s="48"/>
      <c r="E287" s="1">
        <v>18408</v>
      </c>
      <c r="F287" s="1" t="s">
        <v>13</v>
      </c>
      <c r="G287" s="7">
        <v>284820</v>
      </c>
      <c r="H287" s="15">
        <f t="shared" si="27"/>
        <v>0.01</v>
      </c>
      <c r="I287" s="1">
        <f t="shared" si="28"/>
        <v>3060</v>
      </c>
      <c r="J287" s="13">
        <f t="shared" si="29"/>
        <v>0.93078431372549031</v>
      </c>
      <c r="L287" s="48"/>
      <c r="M287" s="1">
        <v>18447</v>
      </c>
      <c r="N287" s="1" t="s">
        <v>16</v>
      </c>
      <c r="O287" s="7">
        <v>285720</v>
      </c>
      <c r="P287" s="17">
        <f t="shared" si="30"/>
        <v>0.01</v>
      </c>
      <c r="Q287" s="1">
        <f t="shared" si="31"/>
        <v>2880</v>
      </c>
      <c r="R287" s="13">
        <f t="shared" si="32"/>
        <v>0.99208333333333343</v>
      </c>
    </row>
    <row r="288" spans="4:18" x14ac:dyDescent="0.3">
      <c r="D288" s="48">
        <v>44918</v>
      </c>
      <c r="E288" s="1">
        <v>18409</v>
      </c>
      <c r="F288" s="1" t="s">
        <v>12</v>
      </c>
      <c r="G288" s="7">
        <v>285780</v>
      </c>
      <c r="H288" s="15">
        <f t="shared" si="27"/>
        <v>0.01</v>
      </c>
      <c r="I288" s="1">
        <f t="shared" si="28"/>
        <v>3000</v>
      </c>
      <c r="J288" s="13">
        <f t="shared" si="29"/>
        <v>0.95260000000000011</v>
      </c>
      <c r="L288" s="4"/>
      <c r="M288" s="1"/>
      <c r="N288" s="4" t="s">
        <v>8</v>
      </c>
      <c r="O288" s="9">
        <f>SUM(O267:O287)</f>
        <v>5994820</v>
      </c>
      <c r="P288" s="18">
        <f t="shared" ref="P288:Q288" si="33">SUM(P267:P287)</f>
        <v>0.21000000000000005</v>
      </c>
      <c r="Q288" s="9">
        <f t="shared" si="33"/>
        <v>64020</v>
      </c>
      <c r="R288" s="13">
        <f>AVERAGE(R267:R287)</f>
        <v>0.93782756839603687</v>
      </c>
    </row>
    <row r="289" spans="4:10" x14ac:dyDescent="0.3">
      <c r="D289" s="48"/>
      <c r="E289" s="1">
        <v>18410</v>
      </c>
      <c r="F289" s="1" t="s">
        <v>14</v>
      </c>
      <c r="G289" s="7">
        <v>284820</v>
      </c>
      <c r="H289" s="15">
        <f t="shared" si="27"/>
        <v>0.01</v>
      </c>
      <c r="I289" s="1">
        <f t="shared" si="28"/>
        <v>3000</v>
      </c>
      <c r="J289" s="13">
        <f t="shared" si="29"/>
        <v>0.94940000000000013</v>
      </c>
    </row>
    <row r="290" spans="4:10" x14ac:dyDescent="0.3">
      <c r="D290" s="48">
        <v>44919</v>
      </c>
      <c r="E290" s="1">
        <v>18411</v>
      </c>
      <c r="F290" s="1" t="s">
        <v>15</v>
      </c>
      <c r="G290" s="7">
        <v>285340</v>
      </c>
      <c r="H290" s="15">
        <f t="shared" si="27"/>
        <v>0.01</v>
      </c>
      <c r="I290" s="1">
        <f t="shared" si="28"/>
        <v>2940</v>
      </c>
      <c r="J290" s="13">
        <f t="shared" si="29"/>
        <v>0.97054421768707488</v>
      </c>
    </row>
    <row r="291" spans="4:10" x14ac:dyDescent="0.3">
      <c r="D291" s="48"/>
      <c r="E291" s="1">
        <v>18412</v>
      </c>
      <c r="F291" s="1" t="s">
        <v>16</v>
      </c>
      <c r="G291" s="7">
        <v>284630</v>
      </c>
      <c r="H291" s="15">
        <f t="shared" si="27"/>
        <v>0.01</v>
      </c>
      <c r="I291" s="1">
        <f t="shared" si="28"/>
        <v>3060</v>
      </c>
      <c r="J291" s="13">
        <f t="shared" si="29"/>
        <v>0.93016339869281051</v>
      </c>
    </row>
    <row r="292" spans="4:10" x14ac:dyDescent="0.3">
      <c r="D292" s="48">
        <v>44920</v>
      </c>
      <c r="E292" s="1">
        <v>18413</v>
      </c>
      <c r="F292" s="1" t="s">
        <v>13</v>
      </c>
      <c r="G292" s="7">
        <v>284690</v>
      </c>
      <c r="H292" s="15">
        <f t="shared" si="27"/>
        <v>0.01</v>
      </c>
      <c r="I292" s="1">
        <f t="shared" si="28"/>
        <v>3120</v>
      </c>
      <c r="J292" s="13">
        <f t="shared" si="29"/>
        <v>0.91246794871794878</v>
      </c>
    </row>
    <row r="293" spans="4:10" x14ac:dyDescent="0.3">
      <c r="D293" s="48"/>
      <c r="E293" s="1">
        <v>18414</v>
      </c>
      <c r="F293" s="1" t="s">
        <v>12</v>
      </c>
      <c r="G293" s="7">
        <v>284660</v>
      </c>
      <c r="H293" s="15">
        <f t="shared" si="27"/>
        <v>0.01</v>
      </c>
      <c r="I293" s="1">
        <f t="shared" si="28"/>
        <v>3120</v>
      </c>
      <c r="J293" s="13">
        <f t="shared" si="29"/>
        <v>0.91237179487179487</v>
      </c>
    </row>
    <row r="294" spans="4:10" x14ac:dyDescent="0.3">
      <c r="D294" s="48">
        <v>44921</v>
      </c>
      <c r="E294" s="1">
        <v>18415</v>
      </c>
      <c r="F294" s="1" t="s">
        <v>14</v>
      </c>
      <c r="G294" s="7">
        <v>284340</v>
      </c>
      <c r="H294" s="15">
        <f t="shared" si="27"/>
        <v>0.01</v>
      </c>
      <c r="I294" s="1">
        <f t="shared" si="28"/>
        <v>3180</v>
      </c>
      <c r="J294" s="13">
        <f t="shared" si="29"/>
        <v>0.89415094339622647</v>
      </c>
    </row>
    <row r="295" spans="4:10" x14ac:dyDescent="0.3">
      <c r="D295" s="48"/>
      <c r="E295" s="1">
        <v>18416</v>
      </c>
      <c r="F295" s="1" t="s">
        <v>15</v>
      </c>
      <c r="G295" s="7">
        <v>284580</v>
      </c>
      <c r="H295" s="15">
        <f t="shared" si="27"/>
        <v>0.01</v>
      </c>
      <c r="I295" s="1">
        <f t="shared" si="28"/>
        <v>3000</v>
      </c>
      <c r="J295" s="13">
        <f t="shared" si="29"/>
        <v>0.94860000000000011</v>
      </c>
    </row>
    <row r="296" spans="4:10" x14ac:dyDescent="0.3">
      <c r="D296" s="48">
        <v>44922</v>
      </c>
      <c r="E296" s="1">
        <v>18417</v>
      </c>
      <c r="F296" s="1" t="s">
        <v>16</v>
      </c>
      <c r="G296" s="7">
        <v>284560</v>
      </c>
      <c r="H296" s="15">
        <f t="shared" si="27"/>
        <v>0.01</v>
      </c>
      <c r="I296" s="1">
        <f t="shared" si="28"/>
        <v>3180</v>
      </c>
      <c r="J296" s="13">
        <f t="shared" si="29"/>
        <v>0.89484276729559742</v>
      </c>
    </row>
    <row r="297" spans="4:10" x14ac:dyDescent="0.3">
      <c r="D297" s="48"/>
      <c r="E297" s="1">
        <v>18418</v>
      </c>
      <c r="F297" s="1" t="s">
        <v>13</v>
      </c>
      <c r="G297" s="7">
        <v>284370</v>
      </c>
      <c r="H297" s="15">
        <f t="shared" si="27"/>
        <v>0.01</v>
      </c>
      <c r="I297" s="1">
        <f t="shared" si="28"/>
        <v>3240</v>
      </c>
      <c r="J297" s="13">
        <f t="shared" si="29"/>
        <v>0.87768518518518523</v>
      </c>
    </row>
    <row r="298" spans="4:10" x14ac:dyDescent="0.3">
      <c r="D298" s="48">
        <v>44923</v>
      </c>
      <c r="E298" s="1">
        <v>18419</v>
      </c>
      <c r="F298" s="1" t="s">
        <v>12</v>
      </c>
      <c r="G298" s="7">
        <v>284540</v>
      </c>
      <c r="H298" s="15">
        <f t="shared" si="27"/>
        <v>0.01</v>
      </c>
      <c r="I298" s="1">
        <f t="shared" si="28"/>
        <v>3000</v>
      </c>
      <c r="J298" s="13">
        <f t="shared" si="29"/>
        <v>0.94846666666666668</v>
      </c>
    </row>
    <row r="299" spans="4:10" x14ac:dyDescent="0.3">
      <c r="D299" s="48"/>
      <c r="E299" s="1">
        <v>18420</v>
      </c>
      <c r="F299" s="1" t="s">
        <v>14</v>
      </c>
      <c r="G299" s="7">
        <v>284500</v>
      </c>
      <c r="H299" s="15">
        <f t="shared" si="27"/>
        <v>0.01</v>
      </c>
      <c r="I299" s="1">
        <f t="shared" si="28"/>
        <v>3000</v>
      </c>
      <c r="J299" s="13">
        <f t="shared" si="29"/>
        <v>0.94833333333333336</v>
      </c>
    </row>
    <row r="300" spans="4:10" x14ac:dyDescent="0.3">
      <c r="D300" s="48">
        <v>44924</v>
      </c>
      <c r="E300" s="1">
        <v>18421</v>
      </c>
      <c r="F300" s="1" t="s">
        <v>15</v>
      </c>
      <c r="G300" s="7">
        <v>284480</v>
      </c>
      <c r="H300" s="15">
        <f t="shared" si="27"/>
        <v>0.01</v>
      </c>
      <c r="I300" s="1">
        <f t="shared" si="28"/>
        <v>3120</v>
      </c>
      <c r="J300" s="13">
        <f t="shared" si="29"/>
        <v>0.91179487179487184</v>
      </c>
    </row>
    <row r="301" spans="4:10" x14ac:dyDescent="0.3">
      <c r="D301" s="48"/>
      <c r="E301" s="1">
        <v>18422</v>
      </c>
      <c r="F301" s="1" t="s">
        <v>16</v>
      </c>
      <c r="G301" s="7">
        <v>284430</v>
      </c>
      <c r="H301" s="15">
        <f t="shared" si="27"/>
        <v>0.01</v>
      </c>
      <c r="I301" s="1">
        <f t="shared" si="28"/>
        <v>3240</v>
      </c>
      <c r="J301" s="13">
        <f t="shared" si="29"/>
        <v>0.87787037037037041</v>
      </c>
    </row>
    <row r="302" spans="4:10" x14ac:dyDescent="0.3">
      <c r="D302" s="48">
        <v>44925</v>
      </c>
      <c r="E302" s="1">
        <v>18423</v>
      </c>
      <c r="F302" s="1" t="s">
        <v>13</v>
      </c>
      <c r="G302" s="7">
        <v>284450</v>
      </c>
      <c r="H302" s="15">
        <f t="shared" si="27"/>
        <v>0.01</v>
      </c>
      <c r="I302" s="1">
        <f t="shared" si="28"/>
        <v>2940</v>
      </c>
      <c r="J302" s="13">
        <f t="shared" si="29"/>
        <v>0.96751700680272112</v>
      </c>
    </row>
    <row r="303" spans="4:10" x14ac:dyDescent="0.3">
      <c r="D303" s="48"/>
      <c r="E303" s="1">
        <v>18424</v>
      </c>
      <c r="F303" s="1" t="s">
        <v>12</v>
      </c>
      <c r="G303" s="7">
        <v>285130</v>
      </c>
      <c r="H303" s="15">
        <f t="shared" si="27"/>
        <v>0.01</v>
      </c>
      <c r="I303" s="1">
        <f t="shared" si="28"/>
        <v>2940</v>
      </c>
      <c r="J303" s="13">
        <f t="shared" si="29"/>
        <v>0.96982993197278922</v>
      </c>
    </row>
    <row r="304" spans="4:10" x14ac:dyDescent="0.3">
      <c r="D304" s="48">
        <v>44926</v>
      </c>
      <c r="E304" s="1">
        <v>18425</v>
      </c>
      <c r="F304" s="1" t="s">
        <v>14</v>
      </c>
      <c r="G304" s="7">
        <v>286570</v>
      </c>
      <c r="H304" s="15">
        <f t="shared" si="27"/>
        <v>0.01</v>
      </c>
      <c r="I304" s="1">
        <f t="shared" si="28"/>
        <v>2880</v>
      </c>
      <c r="J304" s="13">
        <f t="shared" si="29"/>
        <v>0.99503472222222233</v>
      </c>
    </row>
    <row r="305" spans="4:18" x14ac:dyDescent="0.3">
      <c r="D305" s="48"/>
      <c r="E305" s="1">
        <v>18426</v>
      </c>
      <c r="F305" s="1" t="s">
        <v>15</v>
      </c>
      <c r="G305" s="7">
        <v>286670</v>
      </c>
      <c r="H305" s="15">
        <f t="shared" si="27"/>
        <v>0.01</v>
      </c>
      <c r="I305" s="1">
        <f t="shared" si="28"/>
        <v>3000</v>
      </c>
      <c r="J305" s="13">
        <f t="shared" si="29"/>
        <v>0.95556666666666679</v>
      </c>
    </row>
    <row r="306" spans="4:18" x14ac:dyDescent="0.3">
      <c r="D306" s="4"/>
      <c r="E306" s="4"/>
      <c r="F306" s="4" t="s">
        <v>8</v>
      </c>
      <c r="G306" s="9">
        <f>SUM(G267:G305)</f>
        <v>11117750</v>
      </c>
      <c r="H306" s="16">
        <f t="shared" ref="H306:I306" si="34">SUM(H267:H305)</f>
        <v>0.39000000000000018</v>
      </c>
      <c r="I306" s="9">
        <f t="shared" si="34"/>
        <v>118860</v>
      </c>
      <c r="J306" s="13">
        <f>AVERAGE(J267:J305)</f>
        <v>0.93658402165058074</v>
      </c>
    </row>
    <row r="309" spans="4:18" x14ac:dyDescent="0.3">
      <c r="D309" s="47" t="s">
        <v>19</v>
      </c>
      <c r="E309" s="47"/>
      <c r="F309" s="47"/>
      <c r="G309" s="47"/>
      <c r="H309" s="47"/>
      <c r="I309" s="47"/>
      <c r="J309" s="47"/>
      <c r="L309" s="47" t="s">
        <v>20</v>
      </c>
      <c r="M309" s="47"/>
      <c r="N309" s="47"/>
      <c r="O309" s="47"/>
      <c r="P309" s="47"/>
      <c r="Q309" s="47"/>
      <c r="R309" s="47"/>
    </row>
    <row r="310" spans="4:18" x14ac:dyDescent="0.3">
      <c r="D310" s="4" t="s">
        <v>9</v>
      </c>
      <c r="E310" s="4" t="s">
        <v>10</v>
      </c>
      <c r="F310" s="4" t="s">
        <v>11</v>
      </c>
      <c r="G310" s="4" t="s">
        <v>23</v>
      </c>
      <c r="H310" s="4" t="s">
        <v>24</v>
      </c>
      <c r="I310" s="4" t="s">
        <v>25</v>
      </c>
      <c r="J310" s="4" t="s">
        <v>26</v>
      </c>
      <c r="L310" s="4" t="s">
        <v>9</v>
      </c>
      <c r="M310" s="4" t="s">
        <v>10</v>
      </c>
      <c r="N310" s="4" t="s">
        <v>11</v>
      </c>
      <c r="O310" s="4" t="s">
        <v>23</v>
      </c>
      <c r="P310" s="4" t="s">
        <v>24</v>
      </c>
      <c r="Q310" s="4" t="s">
        <v>25</v>
      </c>
      <c r="R310" s="4" t="s">
        <v>26</v>
      </c>
    </row>
    <row r="311" spans="4:18" x14ac:dyDescent="0.3">
      <c r="D311" s="48">
        <v>44907</v>
      </c>
      <c r="E311" s="1">
        <v>18388</v>
      </c>
      <c r="F311" s="1" t="s">
        <v>12</v>
      </c>
      <c r="G311" s="22">
        <f>I222</f>
        <v>0.94533762057877813</v>
      </c>
      <c r="H311" s="22">
        <f>J267</f>
        <v>0.97098639455782321</v>
      </c>
      <c r="I311" s="22">
        <f>I42</f>
        <v>0.99835359232143484</v>
      </c>
      <c r="J311" s="13">
        <f>G311*H311*I311</f>
        <v>0.91639871382636662</v>
      </c>
      <c r="L311" s="48">
        <v>44927</v>
      </c>
      <c r="M311" s="1">
        <v>18427</v>
      </c>
      <c r="N311" s="1" t="s">
        <v>16</v>
      </c>
      <c r="O311" s="22">
        <f>R222</f>
        <v>0.93255131964809379</v>
      </c>
      <c r="P311" s="26">
        <f>R267</f>
        <v>0.90150943396226424</v>
      </c>
      <c r="Q311" s="22">
        <f>O42</f>
        <v>0.99808148458211243</v>
      </c>
      <c r="R311" s="13">
        <f>O311*P311*Q311</f>
        <v>0.83909090909090911</v>
      </c>
    </row>
    <row r="312" spans="4:18" x14ac:dyDescent="0.3">
      <c r="D312" s="48"/>
      <c r="E312" s="1">
        <v>18389</v>
      </c>
      <c r="F312" s="1" t="s">
        <v>13</v>
      </c>
      <c r="G312" s="22">
        <f t="shared" ref="G312:G350" si="35">I223</f>
        <v>0.9375</v>
      </c>
      <c r="H312" s="22">
        <f t="shared" ref="H312:H350" si="36">J268</f>
        <v>0.95199999999999996</v>
      </c>
      <c r="I312" s="22">
        <f t="shared" ref="I312:I350" si="37">I43</f>
        <v>0.99614845938375352</v>
      </c>
      <c r="J312" s="13">
        <f t="shared" ref="J312:J350" si="38">G312*H312*I312</f>
        <v>0.88906249999999998</v>
      </c>
      <c r="L312" s="48"/>
      <c r="M312" s="1">
        <v>18428</v>
      </c>
      <c r="N312" s="1" t="s">
        <v>13</v>
      </c>
      <c r="O312" s="22">
        <f t="shared" ref="O312:O331" si="39">R223</f>
        <v>0.91764705882352937</v>
      </c>
      <c r="P312" s="26">
        <f t="shared" ref="P312:P332" si="40">R268</f>
        <v>0.91496794871794884</v>
      </c>
      <c r="Q312" s="22">
        <f t="shared" ref="Q312:Q332" si="41">O43</f>
        <v>0.99747784355624058</v>
      </c>
      <c r="R312" s="13">
        <f t="shared" ref="R312:R332" si="42">O312*P312*Q312</f>
        <v>0.83750000000000002</v>
      </c>
    </row>
    <row r="313" spans="4:18" x14ac:dyDescent="0.3">
      <c r="D313" s="48">
        <v>44908</v>
      </c>
      <c r="E313" s="1">
        <v>18390</v>
      </c>
      <c r="F313" s="1" t="s">
        <v>14</v>
      </c>
      <c r="G313" s="22">
        <f t="shared" si="35"/>
        <v>0.95857988165680474</v>
      </c>
      <c r="H313" s="23">
        <f t="shared" si="36"/>
        <v>0.8808641975308642</v>
      </c>
      <c r="I313" s="22">
        <f t="shared" si="37"/>
        <v>0.99509460406447092</v>
      </c>
      <c r="J313" s="13">
        <f t="shared" si="38"/>
        <v>0.84023668639053262</v>
      </c>
      <c r="L313" s="48">
        <v>44928</v>
      </c>
      <c r="M313" s="1">
        <v>18429</v>
      </c>
      <c r="N313" s="1" t="s">
        <v>12</v>
      </c>
      <c r="O313" s="22">
        <f t="shared" si="39"/>
        <v>0.94936708860759489</v>
      </c>
      <c r="P313" s="22">
        <f t="shared" si="40"/>
        <v>0.94943333333333335</v>
      </c>
      <c r="Q313" s="22">
        <f t="shared" si="41"/>
        <v>0.99743706772460761</v>
      </c>
      <c r="R313" s="13">
        <f t="shared" si="42"/>
        <v>0.89905063291139231</v>
      </c>
    </row>
    <row r="314" spans="4:18" x14ac:dyDescent="0.3">
      <c r="D314" s="48"/>
      <c r="E314" s="1">
        <v>18391</v>
      </c>
      <c r="F314" s="1" t="s">
        <v>15</v>
      </c>
      <c r="G314" s="22">
        <f t="shared" si="35"/>
        <v>0.92447129909365555</v>
      </c>
      <c r="H314" s="23">
        <f t="shared" si="36"/>
        <v>0.93362745098039224</v>
      </c>
      <c r="I314" s="22">
        <f t="shared" si="37"/>
        <v>0.99793482446007908</v>
      </c>
      <c r="J314" s="13">
        <f t="shared" si="38"/>
        <v>0.86132930513595174</v>
      </c>
      <c r="L314" s="48"/>
      <c r="M314" s="1">
        <v>18430</v>
      </c>
      <c r="N314" s="1" t="s">
        <v>14</v>
      </c>
      <c r="O314" s="26">
        <f t="shared" si="39"/>
        <v>0.87761194029850742</v>
      </c>
      <c r="P314" s="22">
        <f t="shared" si="40"/>
        <v>0.96755102040816321</v>
      </c>
      <c r="Q314" s="22">
        <f t="shared" si="41"/>
        <v>0.99760950573015539</v>
      </c>
      <c r="R314" s="13">
        <f t="shared" si="42"/>
        <v>0.8471044776119403</v>
      </c>
    </row>
    <row r="315" spans="4:18" x14ac:dyDescent="0.3">
      <c r="D315" s="48">
        <v>44909</v>
      </c>
      <c r="E315" s="1">
        <v>18392</v>
      </c>
      <c r="F315" s="1" t="s">
        <v>16</v>
      </c>
      <c r="G315" s="22">
        <f t="shared" si="35"/>
        <v>0.93506493506493504</v>
      </c>
      <c r="H315" s="22">
        <f t="shared" si="36"/>
        <v>0.9903819444444445</v>
      </c>
      <c r="I315" s="22">
        <f t="shared" si="37"/>
        <v>0.9949865021210953</v>
      </c>
      <c r="J315" s="13">
        <f t="shared" si="38"/>
        <v>0.92142857142857149</v>
      </c>
      <c r="L315" s="48">
        <v>44929</v>
      </c>
      <c r="M315" s="1">
        <v>18431</v>
      </c>
      <c r="N315" s="1" t="s">
        <v>15</v>
      </c>
      <c r="O315" s="22">
        <f t="shared" si="39"/>
        <v>0.90566037735849059</v>
      </c>
      <c r="P315" s="22">
        <f t="shared" si="40"/>
        <v>0.98767361111111107</v>
      </c>
      <c r="Q315" s="22">
        <f t="shared" si="41"/>
        <v>0.9972578660573036</v>
      </c>
      <c r="R315" s="13">
        <f t="shared" si="42"/>
        <v>0.89204402515723269</v>
      </c>
    </row>
    <row r="316" spans="4:18" x14ac:dyDescent="0.3">
      <c r="D316" s="48"/>
      <c r="E316" s="1">
        <v>18393</v>
      </c>
      <c r="F316" s="1" t="s">
        <v>13</v>
      </c>
      <c r="G316" s="23">
        <f t="shared" si="35"/>
        <v>0.88953488372093026</v>
      </c>
      <c r="H316" s="23">
        <f t="shared" si="36"/>
        <v>0.93480392156862746</v>
      </c>
      <c r="I316" s="22">
        <f t="shared" si="37"/>
        <v>0.99912602691837094</v>
      </c>
      <c r="J316" s="13">
        <f t="shared" si="38"/>
        <v>0.83081395348837217</v>
      </c>
      <c r="L316" s="48"/>
      <c r="M316" s="1">
        <v>18432</v>
      </c>
      <c r="N316" s="1" t="s">
        <v>16</v>
      </c>
      <c r="O316" s="22">
        <f t="shared" si="39"/>
        <v>0.91428571428571426</v>
      </c>
      <c r="P316" s="22">
        <f t="shared" si="40"/>
        <v>0.98875000000000002</v>
      </c>
      <c r="Q316" s="22">
        <f t="shared" si="41"/>
        <v>0.99388959123472398</v>
      </c>
      <c r="R316" s="13">
        <f t="shared" si="42"/>
        <v>0.89847619047619054</v>
      </c>
    </row>
    <row r="317" spans="4:18" x14ac:dyDescent="0.3">
      <c r="D317" s="48">
        <v>44910</v>
      </c>
      <c r="E317" s="1">
        <v>18394</v>
      </c>
      <c r="F317" s="1" t="s">
        <v>12</v>
      </c>
      <c r="G317" s="22">
        <f t="shared" si="35"/>
        <v>0.94444444444444442</v>
      </c>
      <c r="H317" s="23">
        <f t="shared" si="36"/>
        <v>0.93339869281045762</v>
      </c>
      <c r="I317" s="22">
        <f t="shared" si="37"/>
        <v>0.99821441075554929</v>
      </c>
      <c r="J317" s="13">
        <f t="shared" si="38"/>
        <v>0.87996913580246927</v>
      </c>
      <c r="L317" s="48">
        <v>44930</v>
      </c>
      <c r="M317" s="1">
        <v>18433</v>
      </c>
      <c r="N317" s="1" t="s">
        <v>13</v>
      </c>
      <c r="O317" s="22">
        <f t="shared" si="39"/>
        <v>0.93371757925072041</v>
      </c>
      <c r="P317" s="26">
        <f t="shared" si="40"/>
        <v>0.87743827160493826</v>
      </c>
      <c r="Q317" s="22">
        <f t="shared" si="41"/>
        <v>0.99859298603538638</v>
      </c>
      <c r="R317" s="13">
        <f t="shared" si="42"/>
        <v>0.81812680115273773</v>
      </c>
    </row>
    <row r="318" spans="4:18" x14ac:dyDescent="0.3">
      <c r="D318" s="48"/>
      <c r="E318" s="1">
        <v>18395</v>
      </c>
      <c r="F318" s="1" t="s">
        <v>14</v>
      </c>
      <c r="G318" s="22">
        <f t="shared" si="35"/>
        <v>0.94339622641509435</v>
      </c>
      <c r="H318" s="22">
        <f t="shared" si="36"/>
        <v>0.95236666666666658</v>
      </c>
      <c r="I318" s="22">
        <f t="shared" si="37"/>
        <v>0.99768996534948029</v>
      </c>
      <c r="J318" s="13">
        <f t="shared" si="38"/>
        <v>0.89638364779874213</v>
      </c>
      <c r="L318" s="48"/>
      <c r="M318" s="1">
        <v>18434</v>
      </c>
      <c r="N318" s="1" t="s">
        <v>12</v>
      </c>
      <c r="O318" s="22">
        <f t="shared" si="39"/>
        <v>0.91117478510028649</v>
      </c>
      <c r="P318" s="26">
        <f t="shared" si="40"/>
        <v>0.89635220125786164</v>
      </c>
      <c r="Q318" s="22">
        <f t="shared" si="41"/>
        <v>0.998456357002526</v>
      </c>
      <c r="R318" s="13">
        <f t="shared" si="42"/>
        <v>0.81547277936962748</v>
      </c>
    </row>
    <row r="319" spans="4:18" x14ac:dyDescent="0.3">
      <c r="D319" s="48">
        <v>44911</v>
      </c>
      <c r="E319" s="1">
        <v>18396</v>
      </c>
      <c r="F319" s="1" t="s">
        <v>15</v>
      </c>
      <c r="G319" s="22">
        <f t="shared" si="35"/>
        <v>0.91428571428571426</v>
      </c>
      <c r="H319" s="22">
        <f t="shared" si="36"/>
        <v>0.98923611111111109</v>
      </c>
      <c r="I319" s="22">
        <f t="shared" si="37"/>
        <v>0.99908739908739908</v>
      </c>
      <c r="J319" s="13">
        <f t="shared" si="38"/>
        <v>0.90361904761904754</v>
      </c>
      <c r="L319" s="48">
        <v>44931</v>
      </c>
      <c r="M319" s="1">
        <v>18435</v>
      </c>
      <c r="N319" s="1" t="s">
        <v>14</v>
      </c>
      <c r="O319" s="26">
        <f t="shared" si="39"/>
        <v>0.87679083094555876</v>
      </c>
      <c r="P319" s="26">
        <f t="shared" si="40"/>
        <v>0.92957516339869284</v>
      </c>
      <c r="Q319" s="22">
        <f t="shared" si="41"/>
        <v>0.99743364387414313</v>
      </c>
      <c r="R319" s="13">
        <f t="shared" si="42"/>
        <v>0.81295128939828087</v>
      </c>
    </row>
    <row r="320" spans="4:18" x14ac:dyDescent="0.3">
      <c r="D320" s="48"/>
      <c r="E320" s="1">
        <v>18397</v>
      </c>
      <c r="F320" s="1" t="s">
        <v>16</v>
      </c>
      <c r="G320" s="23">
        <f t="shared" si="35"/>
        <v>0.88023952095808389</v>
      </c>
      <c r="H320" s="22">
        <f t="shared" si="36"/>
        <v>0.97085034013605453</v>
      </c>
      <c r="I320" s="22">
        <f t="shared" si="37"/>
        <v>0.99852853589321378</v>
      </c>
      <c r="J320" s="13">
        <f t="shared" si="38"/>
        <v>0.85332335329341336</v>
      </c>
      <c r="L320" s="48"/>
      <c r="M320" s="1">
        <v>18436</v>
      </c>
      <c r="N320" s="1" t="s">
        <v>15</v>
      </c>
      <c r="O320" s="22">
        <f t="shared" si="39"/>
        <v>0.94153846153846155</v>
      </c>
      <c r="P320" s="26">
        <f t="shared" si="40"/>
        <v>0.93555555555555558</v>
      </c>
      <c r="Q320" s="22">
        <f t="shared" si="41"/>
        <v>0.99696101718597174</v>
      </c>
      <c r="R320" s="13">
        <f t="shared" si="42"/>
        <v>0.87818461538461534</v>
      </c>
    </row>
    <row r="321" spans="4:18" x14ac:dyDescent="0.3">
      <c r="D321" s="48">
        <v>44912</v>
      </c>
      <c r="E321" s="1">
        <v>18398</v>
      </c>
      <c r="F321" s="1" t="s">
        <v>13</v>
      </c>
      <c r="G321" s="22">
        <f t="shared" si="35"/>
        <v>0.90634441087613293</v>
      </c>
      <c r="H321" s="22">
        <f t="shared" si="36"/>
        <v>0.95143333333333335</v>
      </c>
      <c r="I321" s="22">
        <f t="shared" si="37"/>
        <v>0.99845846617384293</v>
      </c>
      <c r="J321" s="13">
        <f t="shared" si="38"/>
        <v>0.86099697885196369</v>
      </c>
      <c r="L321" s="48">
        <v>44932</v>
      </c>
      <c r="M321" s="1">
        <v>18437</v>
      </c>
      <c r="N321" s="1" t="s">
        <v>16</v>
      </c>
      <c r="O321" s="22">
        <f t="shared" si="39"/>
        <v>0.93134328358208951</v>
      </c>
      <c r="P321" s="26">
        <f t="shared" si="40"/>
        <v>0.91586538461538458</v>
      </c>
      <c r="Q321" s="22">
        <f t="shared" si="41"/>
        <v>0.99804024496937882</v>
      </c>
      <c r="R321" s="13">
        <f t="shared" si="42"/>
        <v>0.85131343283582084</v>
      </c>
    </row>
    <row r="322" spans="4:18" x14ac:dyDescent="0.3">
      <c r="D322" s="48"/>
      <c r="E322" s="1">
        <v>18399</v>
      </c>
      <c r="F322" s="1" t="s">
        <v>12</v>
      </c>
      <c r="G322" s="22">
        <f t="shared" si="35"/>
        <v>0.94460641399416911</v>
      </c>
      <c r="H322" s="23">
        <f t="shared" si="36"/>
        <v>0.88123456790123467</v>
      </c>
      <c r="I322" s="22">
        <f t="shared" si="37"/>
        <v>0.99852899971980946</v>
      </c>
      <c r="J322" s="13">
        <f t="shared" si="38"/>
        <v>0.83119533527696798</v>
      </c>
      <c r="L322" s="48"/>
      <c r="M322" s="1">
        <v>18438</v>
      </c>
      <c r="N322" s="1" t="s">
        <v>13</v>
      </c>
      <c r="O322" s="22">
        <f t="shared" si="39"/>
        <v>0.90265486725663713</v>
      </c>
      <c r="P322" s="26">
        <f t="shared" si="40"/>
        <v>0.93362745098039224</v>
      </c>
      <c r="Q322" s="22">
        <f t="shared" si="41"/>
        <v>0.99803983338583779</v>
      </c>
      <c r="R322" s="13">
        <f t="shared" si="42"/>
        <v>0.84109144542772862</v>
      </c>
    </row>
    <row r="323" spans="4:18" x14ac:dyDescent="0.3">
      <c r="D323" s="48">
        <v>44913</v>
      </c>
      <c r="E323" s="1">
        <v>18400</v>
      </c>
      <c r="F323" s="1" t="s">
        <v>14</v>
      </c>
      <c r="G323" s="22">
        <f t="shared" si="35"/>
        <v>0.93103448275862066</v>
      </c>
      <c r="H323" s="23">
        <f t="shared" si="36"/>
        <v>0.86496913580246915</v>
      </c>
      <c r="I323" s="22">
        <f t="shared" si="37"/>
        <v>0.99821587867975026</v>
      </c>
      <c r="J323" s="13">
        <f t="shared" si="38"/>
        <v>0.80387931034482762</v>
      </c>
      <c r="L323" s="48">
        <v>44933</v>
      </c>
      <c r="M323" s="1">
        <v>18439</v>
      </c>
      <c r="N323" s="1" t="s">
        <v>12</v>
      </c>
      <c r="O323" s="26">
        <f t="shared" si="39"/>
        <v>0.86982248520710059</v>
      </c>
      <c r="P323" s="22">
        <f t="shared" si="40"/>
        <v>0.97051020408163269</v>
      </c>
      <c r="Q323" s="22">
        <f t="shared" si="41"/>
        <v>0.99758174745032069</v>
      </c>
      <c r="R323" s="13">
        <f t="shared" si="42"/>
        <v>0.84213017751479291</v>
      </c>
    </row>
    <row r="324" spans="4:18" x14ac:dyDescent="0.3">
      <c r="D324" s="48"/>
      <c r="E324" s="1">
        <v>18401</v>
      </c>
      <c r="F324" s="1" t="s">
        <v>15</v>
      </c>
      <c r="G324" s="22">
        <f t="shared" si="35"/>
        <v>0.93865030674846628</v>
      </c>
      <c r="H324" s="23">
        <f t="shared" si="36"/>
        <v>0.93258169934640534</v>
      </c>
      <c r="I324" s="22">
        <f t="shared" si="37"/>
        <v>0.99712653747766056</v>
      </c>
      <c r="J324" s="13">
        <f t="shared" si="38"/>
        <v>0.87285276073619644</v>
      </c>
      <c r="L324" s="48"/>
      <c r="M324" s="1">
        <v>18440</v>
      </c>
      <c r="N324" s="1" t="s">
        <v>14</v>
      </c>
      <c r="O324" s="22">
        <f t="shared" si="39"/>
        <v>0.9464285714285714</v>
      </c>
      <c r="P324" s="26">
        <f t="shared" si="40"/>
        <v>0.89899371069182399</v>
      </c>
      <c r="Q324" s="22">
        <f t="shared" si="41"/>
        <v>0.997796278158668</v>
      </c>
      <c r="R324" s="13">
        <f t="shared" si="42"/>
        <v>0.84895833333333348</v>
      </c>
    </row>
    <row r="325" spans="4:18" x14ac:dyDescent="0.3">
      <c r="D325" s="48">
        <v>44914</v>
      </c>
      <c r="E325" s="1">
        <v>18402</v>
      </c>
      <c r="F325" s="1" t="s">
        <v>16</v>
      </c>
      <c r="G325" s="23">
        <f t="shared" si="35"/>
        <v>0.87179487179487181</v>
      </c>
      <c r="H325" s="23">
        <f t="shared" si="36"/>
        <v>0.93081699346405233</v>
      </c>
      <c r="I325" s="22">
        <f t="shared" si="37"/>
        <v>0.99733174174068739</v>
      </c>
      <c r="J325" s="13">
        <f t="shared" si="38"/>
        <v>0.80931623931623942</v>
      </c>
      <c r="L325" s="48">
        <v>44934</v>
      </c>
      <c r="M325" s="1">
        <v>18441</v>
      </c>
      <c r="N325" s="1" t="s">
        <v>15</v>
      </c>
      <c r="O325" s="22">
        <f t="shared" si="39"/>
        <v>0.93641618497109824</v>
      </c>
      <c r="P325" s="26">
        <f t="shared" si="40"/>
        <v>0.88141975308641984</v>
      </c>
      <c r="Q325" s="22">
        <f t="shared" si="41"/>
        <v>0.9973737656698648</v>
      </c>
      <c r="R325" s="13">
        <f t="shared" si="42"/>
        <v>0.82320809248554916</v>
      </c>
    </row>
    <row r="326" spans="4:18" x14ac:dyDescent="0.3">
      <c r="D326" s="48"/>
      <c r="E326" s="1">
        <v>18403</v>
      </c>
      <c r="F326" s="1" t="s">
        <v>13</v>
      </c>
      <c r="G326" s="22">
        <f t="shared" si="35"/>
        <v>0.90184049079754602</v>
      </c>
      <c r="H326" s="22">
        <f t="shared" si="36"/>
        <v>0.97272108843537419</v>
      </c>
      <c r="I326" s="22">
        <f t="shared" si="37"/>
        <v>0.99454507308203366</v>
      </c>
      <c r="J326" s="13">
        <f t="shared" si="38"/>
        <v>0.87245398773006133</v>
      </c>
      <c r="L326" s="48"/>
      <c r="M326" s="1">
        <v>18442</v>
      </c>
      <c r="N326" s="1" t="s">
        <v>16</v>
      </c>
      <c r="O326" s="22">
        <f t="shared" si="39"/>
        <v>0.91463414634146345</v>
      </c>
      <c r="P326" s="22">
        <f t="shared" si="40"/>
        <v>0.95410000000000006</v>
      </c>
      <c r="Q326" s="22">
        <f t="shared" si="41"/>
        <v>0.99755441428222058</v>
      </c>
      <c r="R326" s="13">
        <f t="shared" si="42"/>
        <v>0.87051829268292691</v>
      </c>
    </row>
    <row r="327" spans="4:18" x14ac:dyDescent="0.3">
      <c r="D327" s="48">
        <v>44915</v>
      </c>
      <c r="E327" s="1">
        <v>18404</v>
      </c>
      <c r="F327" s="1" t="s">
        <v>12</v>
      </c>
      <c r="G327" s="22">
        <f t="shared" si="35"/>
        <v>0.94043887147335425</v>
      </c>
      <c r="H327" s="22">
        <f t="shared" si="36"/>
        <v>0.95060000000000011</v>
      </c>
      <c r="I327" s="22">
        <f t="shared" si="37"/>
        <v>0.99891296724875522</v>
      </c>
      <c r="J327" s="13">
        <f t="shared" si="38"/>
        <v>0.8930094043887149</v>
      </c>
      <c r="L327" s="6">
        <v>44935</v>
      </c>
      <c r="M327" s="1">
        <v>18443</v>
      </c>
      <c r="N327" s="1" t="s">
        <v>13</v>
      </c>
      <c r="O327" s="22">
        <f t="shared" si="39"/>
        <v>0.93929712460063897</v>
      </c>
      <c r="P327" s="22">
        <f t="shared" si="40"/>
        <v>0.97149659863945592</v>
      </c>
      <c r="Q327" s="22">
        <f t="shared" si="41"/>
        <v>0.99716406414116654</v>
      </c>
      <c r="R327" s="13">
        <f t="shared" si="42"/>
        <v>0.90993610223642185</v>
      </c>
    </row>
    <row r="328" spans="4:18" x14ac:dyDescent="0.3">
      <c r="D328" s="48"/>
      <c r="E328" s="1">
        <v>18405</v>
      </c>
      <c r="F328" s="1" t="s">
        <v>14</v>
      </c>
      <c r="G328" s="22">
        <f t="shared" si="35"/>
        <v>0.93103448275862066</v>
      </c>
      <c r="H328" s="23">
        <f t="shared" si="36"/>
        <v>0.88274691358024693</v>
      </c>
      <c r="I328" s="22">
        <f t="shared" si="37"/>
        <v>0.99687073878535715</v>
      </c>
      <c r="J328" s="13">
        <f t="shared" si="38"/>
        <v>0.81929597701149426</v>
      </c>
      <c r="L328" s="48">
        <v>44936</v>
      </c>
      <c r="M328" s="1">
        <v>18444</v>
      </c>
      <c r="N328" s="1" t="s">
        <v>12</v>
      </c>
      <c r="O328" s="26">
        <f t="shared" si="39"/>
        <v>0.87887323943661977</v>
      </c>
      <c r="P328" s="26">
        <f t="shared" si="40"/>
        <v>0.91724358974358977</v>
      </c>
      <c r="Q328" s="22">
        <f t="shared" si="41"/>
        <v>0.99807813264379064</v>
      </c>
      <c r="R328" s="13">
        <f t="shared" si="42"/>
        <v>0.8045915492957747</v>
      </c>
    </row>
    <row r="329" spans="4:18" x14ac:dyDescent="0.3">
      <c r="D329" s="8">
        <v>44916</v>
      </c>
      <c r="E329" s="1">
        <v>18406</v>
      </c>
      <c r="F329" s="1" t="s">
        <v>15</v>
      </c>
      <c r="G329" s="22">
        <f t="shared" si="35"/>
        <v>0.93630573248407645</v>
      </c>
      <c r="H329" s="22">
        <f t="shared" si="36"/>
        <v>0.9698979591836735</v>
      </c>
      <c r="I329" s="22">
        <f t="shared" si="37"/>
        <v>0.99722952831842893</v>
      </c>
      <c r="J329" s="13">
        <f t="shared" si="38"/>
        <v>0.90560509554140134</v>
      </c>
      <c r="L329" s="48"/>
      <c r="M329" s="1">
        <v>18445</v>
      </c>
      <c r="N329" s="1" t="s">
        <v>14</v>
      </c>
      <c r="O329" s="22">
        <f t="shared" si="39"/>
        <v>0.89655172413793105</v>
      </c>
      <c r="P329" s="26">
        <f t="shared" si="40"/>
        <v>0.91596153846153849</v>
      </c>
      <c r="Q329" s="22">
        <f t="shared" si="41"/>
        <v>0.99804045069633984</v>
      </c>
      <c r="R329" s="13">
        <f t="shared" si="42"/>
        <v>0.81959770114942532</v>
      </c>
    </row>
    <row r="330" spans="4:18" x14ac:dyDescent="0.3">
      <c r="D330" s="48">
        <v>44917</v>
      </c>
      <c r="E330" s="1">
        <v>18407</v>
      </c>
      <c r="F330" s="1" t="s">
        <v>16</v>
      </c>
      <c r="G330" s="22">
        <f t="shared" si="35"/>
        <v>0.94736842105263153</v>
      </c>
      <c r="H330" s="23">
        <f t="shared" si="36"/>
        <v>0.93323529411764716</v>
      </c>
      <c r="I330" s="22">
        <f t="shared" si="37"/>
        <v>0.99807402738382889</v>
      </c>
      <c r="J330" s="13">
        <f t="shared" si="38"/>
        <v>0.88241486068111463</v>
      </c>
      <c r="L330" s="48">
        <v>44937</v>
      </c>
      <c r="M330" s="1">
        <v>18446</v>
      </c>
      <c r="N330" s="1" t="s">
        <v>15</v>
      </c>
      <c r="O330" s="26">
        <f t="shared" si="39"/>
        <v>0.88615384615384618</v>
      </c>
      <c r="P330" s="22">
        <f t="shared" si="40"/>
        <v>0.99427083333333333</v>
      </c>
      <c r="Q330" s="22">
        <f t="shared" si="41"/>
        <v>0.99769512833944474</v>
      </c>
      <c r="R330" s="13">
        <f t="shared" si="42"/>
        <v>0.87904615384615381</v>
      </c>
    </row>
    <row r="331" spans="4:18" x14ac:dyDescent="0.3">
      <c r="D331" s="48"/>
      <c r="E331" s="1">
        <v>18408</v>
      </c>
      <c r="F331" s="1" t="s">
        <v>13</v>
      </c>
      <c r="G331" s="22">
        <f t="shared" si="35"/>
        <v>0.90801186943620182</v>
      </c>
      <c r="H331" s="23">
        <f t="shared" si="36"/>
        <v>0.93078431372549031</v>
      </c>
      <c r="I331" s="22">
        <f t="shared" si="37"/>
        <v>0.99785829646794466</v>
      </c>
      <c r="J331" s="13">
        <f t="shared" si="38"/>
        <v>0.84335311572700311</v>
      </c>
      <c r="L331" s="48"/>
      <c r="M331" s="1">
        <v>18447</v>
      </c>
      <c r="N331" s="1" t="s">
        <v>16</v>
      </c>
      <c r="O331" s="22">
        <f t="shared" si="39"/>
        <v>0.92012779552715651</v>
      </c>
      <c r="P331" s="22">
        <f t="shared" si="40"/>
        <v>0.99208333333333343</v>
      </c>
      <c r="Q331" s="22">
        <f t="shared" si="41"/>
        <v>0.99800503989920197</v>
      </c>
      <c r="R331" s="13">
        <f t="shared" si="42"/>
        <v>0.91102236421725247</v>
      </c>
    </row>
    <row r="332" spans="4:18" x14ac:dyDescent="0.3">
      <c r="D332" s="48">
        <v>44918</v>
      </c>
      <c r="E332" s="1">
        <v>18409</v>
      </c>
      <c r="F332" s="1" t="s">
        <v>12</v>
      </c>
      <c r="G332" s="23">
        <f t="shared" si="35"/>
        <v>0.87976539589442815</v>
      </c>
      <c r="H332" s="22">
        <f t="shared" si="36"/>
        <v>0.95260000000000011</v>
      </c>
      <c r="I332" s="22">
        <f t="shared" si="37"/>
        <v>0.99835537826299947</v>
      </c>
      <c r="J332" s="13">
        <f t="shared" si="38"/>
        <v>0.83668621700879764</v>
      </c>
      <c r="L332" s="4"/>
      <c r="M332" s="1"/>
      <c r="N332" s="4" t="s">
        <v>8</v>
      </c>
      <c r="O332" s="22">
        <f>R243</f>
        <v>0.91313649978605049</v>
      </c>
      <c r="P332" s="26">
        <f t="shared" si="40"/>
        <v>0.93782756839603687</v>
      </c>
      <c r="Q332" s="22">
        <f t="shared" si="41"/>
        <v>0.99755121921925927</v>
      </c>
      <c r="R332" s="13">
        <f t="shared" si="42"/>
        <v>0.85426753407535316</v>
      </c>
    </row>
    <row r="333" spans="4:18" x14ac:dyDescent="0.3">
      <c r="D333" s="48"/>
      <c r="E333" s="1">
        <v>18410</v>
      </c>
      <c r="F333" s="1" t="s">
        <v>14</v>
      </c>
      <c r="G333" s="22">
        <f t="shared" si="35"/>
        <v>0.9375</v>
      </c>
      <c r="H333" s="22">
        <f t="shared" si="36"/>
        <v>0.94940000000000013</v>
      </c>
      <c r="I333" s="22">
        <f t="shared" si="37"/>
        <v>0.99866582402921145</v>
      </c>
      <c r="J333" s="13">
        <f t="shared" si="38"/>
        <v>0.88887500000000008</v>
      </c>
    </row>
    <row r="334" spans="4:18" x14ac:dyDescent="0.3">
      <c r="D334" s="48">
        <v>44919</v>
      </c>
      <c r="E334" s="1">
        <v>18411</v>
      </c>
      <c r="F334" s="1" t="s">
        <v>15</v>
      </c>
      <c r="G334" s="22">
        <f t="shared" si="35"/>
        <v>0.92163009404388718</v>
      </c>
      <c r="H334" s="22">
        <f t="shared" si="36"/>
        <v>0.97054421768707488</v>
      </c>
      <c r="I334" s="22">
        <f t="shared" si="37"/>
        <v>0.99656550080605588</v>
      </c>
      <c r="J334" s="13">
        <f t="shared" si="38"/>
        <v>0.89141065830721</v>
      </c>
    </row>
    <row r="335" spans="4:18" x14ac:dyDescent="0.3">
      <c r="D335" s="48"/>
      <c r="E335" s="1">
        <v>18412</v>
      </c>
      <c r="F335" s="1" t="s">
        <v>16</v>
      </c>
      <c r="G335" s="23">
        <f t="shared" si="35"/>
        <v>0.88695652173913042</v>
      </c>
      <c r="H335" s="23">
        <f t="shared" si="36"/>
        <v>0.93016339869281051</v>
      </c>
      <c r="I335" s="22">
        <f t="shared" si="37"/>
        <v>0.99743526683764883</v>
      </c>
      <c r="J335" s="13">
        <f t="shared" si="38"/>
        <v>0.82289855072463769</v>
      </c>
    </row>
    <row r="336" spans="4:18" x14ac:dyDescent="0.3">
      <c r="D336" s="48">
        <v>44920</v>
      </c>
      <c r="E336" s="1">
        <v>18413</v>
      </c>
      <c r="F336" s="1" t="s">
        <v>13</v>
      </c>
      <c r="G336" s="22">
        <f t="shared" si="35"/>
        <v>0.94545454545454544</v>
      </c>
      <c r="H336" s="23">
        <f t="shared" si="36"/>
        <v>0.91246794871794878</v>
      </c>
      <c r="I336" s="22">
        <f t="shared" si="37"/>
        <v>0.99683866661983211</v>
      </c>
      <c r="J336" s="13">
        <f t="shared" si="38"/>
        <v>0.85996969696969705</v>
      </c>
    </row>
    <row r="337" spans="4:10" x14ac:dyDescent="0.3">
      <c r="D337" s="48"/>
      <c r="E337" s="1">
        <v>18414</v>
      </c>
      <c r="F337" s="1" t="s">
        <v>12</v>
      </c>
      <c r="G337" s="22">
        <f t="shared" si="35"/>
        <v>0.93413173652694614</v>
      </c>
      <c r="H337" s="23">
        <f t="shared" si="36"/>
        <v>0.91237179487179487</v>
      </c>
      <c r="I337" s="22">
        <f t="shared" si="37"/>
        <v>0.99806787044193068</v>
      </c>
      <c r="J337" s="13">
        <f t="shared" si="38"/>
        <v>0.85062874251497</v>
      </c>
    </row>
    <row r="338" spans="4:10" x14ac:dyDescent="0.3">
      <c r="D338" s="48">
        <v>44921</v>
      </c>
      <c r="E338" s="1">
        <v>18415</v>
      </c>
      <c r="F338" s="1" t="s">
        <v>14</v>
      </c>
      <c r="G338" s="22">
        <f t="shared" si="35"/>
        <v>0.94925373134328361</v>
      </c>
      <c r="H338" s="23">
        <f t="shared" si="36"/>
        <v>0.89415094339622647</v>
      </c>
      <c r="I338" s="22">
        <f t="shared" si="37"/>
        <v>0.99616656115917568</v>
      </c>
      <c r="J338" s="13">
        <f t="shared" si="38"/>
        <v>0.84552238805970159</v>
      </c>
    </row>
    <row r="339" spans="4:10" x14ac:dyDescent="0.3">
      <c r="D339" s="48"/>
      <c r="E339" s="1">
        <v>18416</v>
      </c>
      <c r="F339" s="1" t="s">
        <v>15</v>
      </c>
      <c r="G339" s="23">
        <f t="shared" si="35"/>
        <v>0.87463556851311952</v>
      </c>
      <c r="H339" s="22">
        <f t="shared" si="36"/>
        <v>0.94860000000000011</v>
      </c>
      <c r="I339" s="22">
        <f t="shared" si="37"/>
        <v>0.9968023051514513</v>
      </c>
      <c r="J339" s="13">
        <f t="shared" si="38"/>
        <v>0.82702623906705552</v>
      </c>
    </row>
    <row r="340" spans="4:10" x14ac:dyDescent="0.3">
      <c r="D340" s="48">
        <v>44922</v>
      </c>
      <c r="E340" s="1">
        <v>18417</v>
      </c>
      <c r="F340" s="1" t="s">
        <v>16</v>
      </c>
      <c r="G340" s="22">
        <f t="shared" si="35"/>
        <v>0.92173913043478262</v>
      </c>
      <c r="H340" s="23">
        <f t="shared" si="36"/>
        <v>0.89484276729559742</v>
      </c>
      <c r="I340" s="22">
        <f t="shared" si="37"/>
        <v>0.99782119763845933</v>
      </c>
      <c r="J340" s="13">
        <f t="shared" si="38"/>
        <v>0.82301449275362315</v>
      </c>
    </row>
    <row r="341" spans="4:10" x14ac:dyDescent="0.3">
      <c r="D341" s="48"/>
      <c r="E341" s="1">
        <v>18418</v>
      </c>
      <c r="F341" s="1" t="s">
        <v>13</v>
      </c>
      <c r="G341" s="22">
        <f t="shared" si="35"/>
        <v>0.94460641399416911</v>
      </c>
      <c r="H341" s="23">
        <f t="shared" si="36"/>
        <v>0.87768518518518523</v>
      </c>
      <c r="I341" s="22">
        <f t="shared" si="37"/>
        <v>0.99757358371136196</v>
      </c>
      <c r="J341" s="13">
        <f t="shared" si="38"/>
        <v>0.82705539358600588</v>
      </c>
    </row>
    <row r="342" spans="4:10" x14ac:dyDescent="0.3">
      <c r="D342" s="48">
        <v>44923</v>
      </c>
      <c r="E342" s="1">
        <v>18419</v>
      </c>
      <c r="F342" s="1" t="s">
        <v>12</v>
      </c>
      <c r="G342" s="22">
        <f t="shared" si="35"/>
        <v>0.92592592592592593</v>
      </c>
      <c r="H342" s="22">
        <f t="shared" si="36"/>
        <v>0.94846666666666668</v>
      </c>
      <c r="I342" s="22">
        <f t="shared" si="37"/>
        <v>0.99750474449989457</v>
      </c>
      <c r="J342" s="13">
        <f t="shared" si="38"/>
        <v>0.87601851851851853</v>
      </c>
    </row>
    <row r="343" spans="4:10" x14ac:dyDescent="0.3">
      <c r="D343" s="48"/>
      <c r="E343" s="1">
        <v>18420</v>
      </c>
      <c r="F343" s="1" t="s">
        <v>14</v>
      </c>
      <c r="G343" s="22">
        <f t="shared" si="35"/>
        <v>0.90634441087613293</v>
      </c>
      <c r="H343" s="22">
        <f t="shared" si="36"/>
        <v>0.94833333333333336</v>
      </c>
      <c r="I343" s="22">
        <f t="shared" si="37"/>
        <v>0.99785588752196841</v>
      </c>
      <c r="J343" s="13">
        <f t="shared" si="38"/>
        <v>0.85767371601208464</v>
      </c>
    </row>
    <row r="344" spans="4:10" x14ac:dyDescent="0.3">
      <c r="D344" s="48">
        <v>44924</v>
      </c>
      <c r="E344" s="1">
        <v>18421</v>
      </c>
      <c r="F344" s="1" t="s">
        <v>15</v>
      </c>
      <c r="G344" s="22">
        <f t="shared" si="35"/>
        <v>0.94545454545454544</v>
      </c>
      <c r="H344" s="23">
        <f t="shared" si="36"/>
        <v>0.91179487179487184</v>
      </c>
      <c r="I344" s="22">
        <f t="shared" si="37"/>
        <v>0.99711754780652417</v>
      </c>
      <c r="J344" s="13">
        <f t="shared" si="38"/>
        <v>0.85957575757575755</v>
      </c>
    </row>
    <row r="345" spans="4:10" x14ac:dyDescent="0.3">
      <c r="D345" s="48"/>
      <c r="E345" s="1">
        <v>18422</v>
      </c>
      <c r="F345" s="1" t="s">
        <v>16</v>
      </c>
      <c r="G345" s="22">
        <f t="shared" si="35"/>
        <v>0.95014662756598245</v>
      </c>
      <c r="H345" s="23">
        <f t="shared" si="36"/>
        <v>0.87787037037037041</v>
      </c>
      <c r="I345" s="22">
        <f t="shared" si="37"/>
        <v>0.99855852054987171</v>
      </c>
      <c r="J345" s="13">
        <f t="shared" si="38"/>
        <v>0.83290322580645171</v>
      </c>
    </row>
    <row r="346" spans="4:10" x14ac:dyDescent="0.3">
      <c r="D346" s="48">
        <v>44925</v>
      </c>
      <c r="E346" s="1">
        <v>18423</v>
      </c>
      <c r="F346" s="1" t="s">
        <v>13</v>
      </c>
      <c r="G346" s="22">
        <f t="shared" si="35"/>
        <v>0.94230769230769229</v>
      </c>
      <c r="H346" s="22">
        <f t="shared" si="36"/>
        <v>0.96751700680272112</v>
      </c>
      <c r="I346" s="22">
        <f t="shared" si="37"/>
        <v>0.99655475478994548</v>
      </c>
      <c r="J346" s="13">
        <f t="shared" si="38"/>
        <v>0.90855769230769223</v>
      </c>
    </row>
    <row r="347" spans="4:10" x14ac:dyDescent="0.3">
      <c r="D347" s="48"/>
      <c r="E347" s="1">
        <v>18424</v>
      </c>
      <c r="F347" s="1" t="s">
        <v>12</v>
      </c>
      <c r="G347" s="22">
        <f t="shared" si="35"/>
        <v>0.94230769230769229</v>
      </c>
      <c r="H347" s="22">
        <f t="shared" si="36"/>
        <v>0.96982993197278922</v>
      </c>
      <c r="I347" s="22">
        <f t="shared" si="37"/>
        <v>0.99719426226633467</v>
      </c>
      <c r="J347" s="13">
        <f t="shared" si="38"/>
        <v>0.91131410256410261</v>
      </c>
    </row>
    <row r="348" spans="4:10" x14ac:dyDescent="0.3">
      <c r="D348" s="48">
        <v>44926</v>
      </c>
      <c r="E348" s="1">
        <v>18425</v>
      </c>
      <c r="F348" s="1" t="s">
        <v>14</v>
      </c>
      <c r="G348" s="22">
        <f t="shared" si="35"/>
        <v>0.93811074918566772</v>
      </c>
      <c r="H348" s="22">
        <f t="shared" si="36"/>
        <v>0.99503472222222233</v>
      </c>
      <c r="I348" s="22">
        <f t="shared" si="37"/>
        <v>0.99727815193495484</v>
      </c>
      <c r="J348" s="13">
        <f t="shared" si="38"/>
        <v>0.93091205211726391</v>
      </c>
    </row>
    <row r="349" spans="4:10" x14ac:dyDescent="0.3">
      <c r="D349" s="48"/>
      <c r="E349" s="1">
        <v>18426</v>
      </c>
      <c r="F349" s="1" t="s">
        <v>15</v>
      </c>
      <c r="G349" s="22">
        <f t="shared" si="35"/>
        <v>0.89552238805970152</v>
      </c>
      <c r="H349" s="22">
        <f t="shared" si="36"/>
        <v>0.95556666666666679</v>
      </c>
      <c r="I349" s="22">
        <f t="shared" si="37"/>
        <v>0.99661631841490217</v>
      </c>
      <c r="J349" s="13">
        <f t="shared" si="38"/>
        <v>0.85283582089552257</v>
      </c>
    </row>
    <row r="350" spans="4:10" x14ac:dyDescent="0.3">
      <c r="D350" s="4"/>
      <c r="E350" s="4"/>
      <c r="F350" s="4" t="s">
        <v>8</v>
      </c>
      <c r="G350" s="22">
        <f t="shared" si="35"/>
        <v>0.92454884878655885</v>
      </c>
      <c r="H350" s="22">
        <f t="shared" si="36"/>
        <v>0.93658402165058074</v>
      </c>
      <c r="I350" s="22">
        <f t="shared" si="37"/>
        <v>0.99746846259360034</v>
      </c>
      <c r="J350" s="13">
        <f t="shared" si="38"/>
        <v>0.86372557601365607</v>
      </c>
    </row>
    <row r="353" spans="14:14" x14ac:dyDescent="0.3">
      <c r="N353" s="5">
        <f>(J350+R332)/2</f>
        <v>0.85899655504450467</v>
      </c>
    </row>
  </sheetData>
  <mergeCells count="275">
    <mergeCell ref="L309:R309"/>
    <mergeCell ref="L321:L322"/>
    <mergeCell ref="L323:L324"/>
    <mergeCell ref="L325:L326"/>
    <mergeCell ref="L328:L329"/>
    <mergeCell ref="L330:L331"/>
    <mergeCell ref="L311:L312"/>
    <mergeCell ref="L313:L314"/>
    <mergeCell ref="L315:L316"/>
    <mergeCell ref="L317:L318"/>
    <mergeCell ref="L319:L320"/>
    <mergeCell ref="D342:D343"/>
    <mergeCell ref="D344:D345"/>
    <mergeCell ref="D346:D347"/>
    <mergeCell ref="D348:D349"/>
    <mergeCell ref="D309:J309"/>
    <mergeCell ref="D311:D312"/>
    <mergeCell ref="D313:D314"/>
    <mergeCell ref="D315:D316"/>
    <mergeCell ref="D317:D318"/>
    <mergeCell ref="D319:D320"/>
    <mergeCell ref="D321:D322"/>
    <mergeCell ref="D323:D324"/>
    <mergeCell ref="D325:D326"/>
    <mergeCell ref="D327:D328"/>
    <mergeCell ref="D330:D331"/>
    <mergeCell ref="D332:D333"/>
    <mergeCell ref="D334:D335"/>
    <mergeCell ref="D336:D337"/>
    <mergeCell ref="D338:D339"/>
    <mergeCell ref="D340:D341"/>
    <mergeCell ref="L286:L287"/>
    <mergeCell ref="D265:J265"/>
    <mergeCell ref="L265:R265"/>
    <mergeCell ref="D40:I40"/>
    <mergeCell ref="J40:O40"/>
    <mergeCell ref="L275:L276"/>
    <mergeCell ref="L277:L278"/>
    <mergeCell ref="L279:L280"/>
    <mergeCell ref="L281:L282"/>
    <mergeCell ref="L284:L285"/>
    <mergeCell ref="L267:L268"/>
    <mergeCell ref="L269:L270"/>
    <mergeCell ref="L271:L272"/>
    <mergeCell ref="L273:L274"/>
    <mergeCell ref="D275:D276"/>
    <mergeCell ref="D277:D278"/>
    <mergeCell ref="D279:D280"/>
    <mergeCell ref="D281:D282"/>
    <mergeCell ref="D283:D284"/>
    <mergeCell ref="D267:D268"/>
    <mergeCell ref="D269:D270"/>
    <mergeCell ref="D271:D272"/>
    <mergeCell ref="D273:D274"/>
    <mergeCell ref="D253:D254"/>
    <mergeCell ref="D296:D297"/>
    <mergeCell ref="D298:D299"/>
    <mergeCell ref="D300:D301"/>
    <mergeCell ref="D302:D303"/>
    <mergeCell ref="D304:D305"/>
    <mergeCell ref="D286:D287"/>
    <mergeCell ref="D288:D289"/>
    <mergeCell ref="D290:D291"/>
    <mergeCell ref="D292:D293"/>
    <mergeCell ref="D294:D295"/>
    <mergeCell ref="D255:D256"/>
    <mergeCell ref="D257:D258"/>
    <mergeCell ref="D259:D260"/>
    <mergeCell ref="D219:I219"/>
    <mergeCell ref="D220:I220"/>
    <mergeCell ref="D243:D244"/>
    <mergeCell ref="D245:D246"/>
    <mergeCell ref="D247:D248"/>
    <mergeCell ref="D249:D250"/>
    <mergeCell ref="D251:D252"/>
    <mergeCell ref="D236:D237"/>
    <mergeCell ref="D224:D225"/>
    <mergeCell ref="M236:M237"/>
    <mergeCell ref="D238:D239"/>
    <mergeCell ref="M239:M240"/>
    <mergeCell ref="D241:D242"/>
    <mergeCell ref="M241:M242"/>
    <mergeCell ref="D230:D231"/>
    <mergeCell ref="M230:M231"/>
    <mergeCell ref="D232:D233"/>
    <mergeCell ref="M232:M233"/>
    <mergeCell ref="D234:D235"/>
    <mergeCell ref="M234:M235"/>
    <mergeCell ref="M224:M225"/>
    <mergeCell ref="D226:D227"/>
    <mergeCell ref="M226:M227"/>
    <mergeCell ref="D228:D229"/>
    <mergeCell ref="M228:M229"/>
    <mergeCell ref="M219:P219"/>
    <mergeCell ref="D222:D223"/>
    <mergeCell ref="M222:M223"/>
    <mergeCell ref="M220:R220"/>
    <mergeCell ref="D210:D211"/>
    <mergeCell ref="D212:D213"/>
    <mergeCell ref="D214:D215"/>
    <mergeCell ref="I174:L174"/>
    <mergeCell ref="I175:L175"/>
    <mergeCell ref="I177:I178"/>
    <mergeCell ref="I179:I180"/>
    <mergeCell ref="I181:I182"/>
    <mergeCell ref="I183:I184"/>
    <mergeCell ref="I185:I186"/>
    <mergeCell ref="I187:I188"/>
    <mergeCell ref="I189:I190"/>
    <mergeCell ref="I191:I192"/>
    <mergeCell ref="I194:I195"/>
    <mergeCell ref="I196:I197"/>
    <mergeCell ref="D200:D201"/>
    <mergeCell ref="D202:D203"/>
    <mergeCell ref="D204:D205"/>
    <mergeCell ref="D206:D207"/>
    <mergeCell ref="D208:D209"/>
    <mergeCell ref="D189:D190"/>
    <mergeCell ref="D191:D192"/>
    <mergeCell ref="D193:D194"/>
    <mergeCell ref="D196:D197"/>
    <mergeCell ref="D198:D199"/>
    <mergeCell ref="D179:D180"/>
    <mergeCell ref="D181:D182"/>
    <mergeCell ref="D183:D184"/>
    <mergeCell ref="D185:D186"/>
    <mergeCell ref="D187:D188"/>
    <mergeCell ref="I151:I152"/>
    <mergeCell ref="D128:L128"/>
    <mergeCell ref="D174:G174"/>
    <mergeCell ref="D175:G175"/>
    <mergeCell ref="D177:D178"/>
    <mergeCell ref="I140:I141"/>
    <mergeCell ref="I142:I143"/>
    <mergeCell ref="I144:I145"/>
    <mergeCell ref="I146:I147"/>
    <mergeCell ref="I149:I150"/>
    <mergeCell ref="I130:L130"/>
    <mergeCell ref="I132:I133"/>
    <mergeCell ref="I134:I135"/>
    <mergeCell ref="I136:I137"/>
    <mergeCell ref="I138:I139"/>
    <mergeCell ref="D161:D162"/>
    <mergeCell ref="D163:D164"/>
    <mergeCell ref="D165:D166"/>
    <mergeCell ref="D167:D168"/>
    <mergeCell ref="D169:D170"/>
    <mergeCell ref="D151:D152"/>
    <mergeCell ref="D153:D154"/>
    <mergeCell ref="D155:D156"/>
    <mergeCell ref="D157:D158"/>
    <mergeCell ref="D159:D160"/>
    <mergeCell ref="D140:D141"/>
    <mergeCell ref="D142:D143"/>
    <mergeCell ref="D144:D145"/>
    <mergeCell ref="D146:D147"/>
    <mergeCell ref="D148:D149"/>
    <mergeCell ref="D130:G130"/>
    <mergeCell ref="D132:D133"/>
    <mergeCell ref="D134:D135"/>
    <mergeCell ref="D136:D137"/>
    <mergeCell ref="D138:D139"/>
    <mergeCell ref="S104:S105"/>
    <mergeCell ref="S106:S107"/>
    <mergeCell ref="D83:L83"/>
    <mergeCell ref="N83:V83"/>
    <mergeCell ref="D129:G129"/>
    <mergeCell ref="I129:L129"/>
    <mergeCell ref="S93:S94"/>
    <mergeCell ref="S95:S96"/>
    <mergeCell ref="S97:S98"/>
    <mergeCell ref="S99:S100"/>
    <mergeCell ref="S101:S102"/>
    <mergeCell ref="S84:V84"/>
    <mergeCell ref="S85:V85"/>
    <mergeCell ref="S87:S88"/>
    <mergeCell ref="S89:S90"/>
    <mergeCell ref="S91:S92"/>
    <mergeCell ref="N118:N119"/>
    <mergeCell ref="N120:N121"/>
    <mergeCell ref="N122:N123"/>
    <mergeCell ref="N124:N125"/>
    <mergeCell ref="N84:Q84"/>
    <mergeCell ref="N85:Q85"/>
    <mergeCell ref="N108:N109"/>
    <mergeCell ref="N110:N111"/>
    <mergeCell ref="N112:N113"/>
    <mergeCell ref="N114:N115"/>
    <mergeCell ref="N116:N117"/>
    <mergeCell ref="N97:N98"/>
    <mergeCell ref="N99:N100"/>
    <mergeCell ref="N101:N102"/>
    <mergeCell ref="N103:N104"/>
    <mergeCell ref="N106:N107"/>
    <mergeCell ref="N87:N88"/>
    <mergeCell ref="N89:N90"/>
    <mergeCell ref="N91:N92"/>
    <mergeCell ref="N93:N94"/>
    <mergeCell ref="N95:N96"/>
    <mergeCell ref="I97:I98"/>
    <mergeCell ref="I99:I100"/>
    <mergeCell ref="I101:I102"/>
    <mergeCell ref="I104:I105"/>
    <mergeCell ref="I106:I107"/>
    <mergeCell ref="I87:I88"/>
    <mergeCell ref="I89:I90"/>
    <mergeCell ref="I91:I92"/>
    <mergeCell ref="I93:I94"/>
    <mergeCell ref="I95:I96"/>
    <mergeCell ref="D118:D119"/>
    <mergeCell ref="D120:D121"/>
    <mergeCell ref="D122:D123"/>
    <mergeCell ref="D103:D104"/>
    <mergeCell ref="D124:D125"/>
    <mergeCell ref="D108:D109"/>
    <mergeCell ref="D110:D111"/>
    <mergeCell ref="D112:D113"/>
    <mergeCell ref="D114:D115"/>
    <mergeCell ref="D116:D117"/>
    <mergeCell ref="D97:D98"/>
    <mergeCell ref="D99:D100"/>
    <mergeCell ref="D101:D102"/>
    <mergeCell ref="D106:D107"/>
    <mergeCell ref="D87:D88"/>
    <mergeCell ref="D89:D90"/>
    <mergeCell ref="D91:D92"/>
    <mergeCell ref="D93:D94"/>
    <mergeCell ref="D95:D96"/>
    <mergeCell ref="D84:G84"/>
    <mergeCell ref="D85:G85"/>
    <mergeCell ref="I84:L84"/>
    <mergeCell ref="I85:L85"/>
    <mergeCell ref="J44:J45"/>
    <mergeCell ref="J46:J47"/>
    <mergeCell ref="J48:J49"/>
    <mergeCell ref="J52:J53"/>
    <mergeCell ref="J54:J55"/>
    <mergeCell ref="D75:D76"/>
    <mergeCell ref="D77:D78"/>
    <mergeCell ref="D79:D80"/>
    <mergeCell ref="J50:J51"/>
    <mergeCell ref="J42:J43"/>
    <mergeCell ref="D63:D64"/>
    <mergeCell ref="D67:D68"/>
    <mergeCell ref="D69:D70"/>
    <mergeCell ref="D71:D72"/>
    <mergeCell ref="D73:D74"/>
    <mergeCell ref="D65:D66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1:D62"/>
    <mergeCell ref="J56:J57"/>
    <mergeCell ref="J59:J60"/>
    <mergeCell ref="J61:J62"/>
    <mergeCell ref="B1:G1"/>
    <mergeCell ref="B2:G2"/>
    <mergeCell ref="J4:K4"/>
    <mergeCell ref="M4:N4"/>
    <mergeCell ref="P4:Q4"/>
    <mergeCell ref="S4:T4"/>
    <mergeCell ref="D3:E3"/>
    <mergeCell ref="G3:H3"/>
    <mergeCell ref="J3:K3"/>
    <mergeCell ref="M3:N3"/>
    <mergeCell ref="P3:Q3"/>
    <mergeCell ref="S3:T3"/>
    <mergeCell ref="D4:E4"/>
    <mergeCell ref="G4:H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368F0-997E-4305-97CB-7E540F4AF0F3}">
  <dimension ref="B2:R265"/>
  <sheetViews>
    <sheetView topLeftCell="A207" zoomScale="85" zoomScaleNormal="85" workbookViewId="0">
      <selection activeCell="I224" sqref="I224:N247"/>
    </sheetView>
  </sheetViews>
  <sheetFormatPr defaultRowHeight="14.4" x14ac:dyDescent="0.3"/>
  <cols>
    <col min="1" max="1" width="8.88671875" style="25"/>
    <col min="2" max="2" width="29.109375" style="25" bestFit="1" customWidth="1"/>
    <col min="3" max="3" width="8.88671875" style="25"/>
    <col min="4" max="4" width="15.33203125" style="25" bestFit="1" customWidth="1"/>
    <col min="5" max="5" width="15.21875" style="25" bestFit="1" customWidth="1"/>
    <col min="6" max="6" width="18.33203125" style="25" bestFit="1" customWidth="1"/>
    <col min="7" max="7" width="33" style="25" bestFit="1" customWidth="1"/>
    <col min="8" max="8" width="14.6640625" style="25" bestFit="1" customWidth="1"/>
    <col min="9" max="9" width="12" style="25" bestFit="1" customWidth="1"/>
    <col min="10" max="10" width="9.5546875" style="25" bestFit="1" customWidth="1"/>
    <col min="11" max="11" width="15.33203125" style="25" bestFit="1" customWidth="1"/>
    <col min="12" max="12" width="15.21875" style="25" bestFit="1" customWidth="1"/>
    <col min="13" max="13" width="18.88671875" style="25" bestFit="1" customWidth="1"/>
    <col min="14" max="14" width="33" style="25" bestFit="1" customWidth="1"/>
    <col min="15" max="15" width="14" style="25" bestFit="1" customWidth="1"/>
    <col min="16" max="16" width="13.21875" style="25" bestFit="1" customWidth="1"/>
    <col min="17" max="17" width="14.6640625" style="25" bestFit="1" customWidth="1"/>
    <col min="18" max="18" width="12" style="25" bestFit="1" customWidth="1"/>
    <col min="19" max="16384" width="8.88671875" style="25"/>
  </cols>
  <sheetData>
    <row r="2" spans="2:14" x14ac:dyDescent="0.3">
      <c r="B2" s="24" t="s">
        <v>27</v>
      </c>
    </row>
    <row r="3" spans="2:14" x14ac:dyDescent="0.3">
      <c r="B3" s="52"/>
      <c r="C3" s="52"/>
      <c r="D3" s="52"/>
      <c r="E3" s="52"/>
    </row>
    <row r="4" spans="2:14" x14ac:dyDescent="0.3">
      <c r="B4" s="47" t="s">
        <v>19</v>
      </c>
      <c r="C4" s="47"/>
      <c r="D4" s="47"/>
      <c r="E4" s="47"/>
      <c r="F4" s="47"/>
      <c r="G4" s="47"/>
      <c r="I4" s="47" t="s">
        <v>20</v>
      </c>
      <c r="J4" s="47"/>
      <c r="K4" s="47"/>
      <c r="L4" s="47"/>
      <c r="M4" s="47"/>
      <c r="N4" s="47"/>
    </row>
    <row r="5" spans="2:14" x14ac:dyDescent="0.3">
      <c r="B5" s="2" t="s">
        <v>9</v>
      </c>
      <c r="C5" s="2" t="s">
        <v>10</v>
      </c>
      <c r="D5" s="2" t="s">
        <v>11</v>
      </c>
      <c r="E5" s="2" t="s">
        <v>28</v>
      </c>
      <c r="F5" s="2" t="s">
        <v>0</v>
      </c>
      <c r="G5" s="2" t="s">
        <v>29</v>
      </c>
      <c r="I5" s="2" t="s">
        <v>9</v>
      </c>
      <c r="J5" s="2" t="s">
        <v>10</v>
      </c>
      <c r="K5" s="2" t="s">
        <v>11</v>
      </c>
      <c r="L5" s="2" t="s">
        <v>28</v>
      </c>
      <c r="M5" s="2" t="s">
        <v>0</v>
      </c>
      <c r="N5" s="2" t="s">
        <v>29</v>
      </c>
    </row>
    <row r="6" spans="2:14" x14ac:dyDescent="0.3">
      <c r="B6" s="48">
        <v>44907</v>
      </c>
      <c r="C6" s="27">
        <v>18388</v>
      </c>
      <c r="D6" s="27" t="s">
        <v>12</v>
      </c>
      <c r="E6" s="27">
        <f>OEE!Q87</f>
        <v>170</v>
      </c>
      <c r="F6" s="27">
        <f>OEE!G87</f>
        <v>3110</v>
      </c>
      <c r="G6" s="28">
        <f>E6/F6</f>
        <v>5.4662379421221867E-2</v>
      </c>
      <c r="I6" s="48">
        <v>44927</v>
      </c>
      <c r="J6" s="27">
        <v>18427</v>
      </c>
      <c r="K6" s="27" t="s">
        <v>16</v>
      </c>
      <c r="L6" s="27">
        <f>OEE!V87</f>
        <v>230</v>
      </c>
      <c r="M6" s="27">
        <f>OEE!L87</f>
        <v>3410</v>
      </c>
      <c r="N6" s="28">
        <f>L6/M6</f>
        <v>6.7448680351906154E-2</v>
      </c>
    </row>
    <row r="7" spans="2:14" x14ac:dyDescent="0.3">
      <c r="B7" s="48"/>
      <c r="C7" s="27">
        <v>18389</v>
      </c>
      <c r="D7" s="27" t="s">
        <v>13</v>
      </c>
      <c r="E7" s="27">
        <f>OEE!Q88</f>
        <v>200</v>
      </c>
      <c r="F7" s="27">
        <f>OEE!G88</f>
        <v>3200</v>
      </c>
      <c r="G7" s="28">
        <f t="shared" ref="G7:G44" si="0">E7/F7</f>
        <v>6.25E-2</v>
      </c>
      <c r="I7" s="48"/>
      <c r="J7" s="27">
        <v>18428</v>
      </c>
      <c r="K7" s="27" t="s">
        <v>13</v>
      </c>
      <c r="L7" s="27">
        <f>OEE!V88</f>
        <v>280</v>
      </c>
      <c r="M7" s="27">
        <f>OEE!L88</f>
        <v>3400</v>
      </c>
      <c r="N7" s="28">
        <f t="shared" ref="N7:N26" si="1">L7/M7</f>
        <v>8.2352941176470587E-2</v>
      </c>
    </row>
    <row r="8" spans="2:14" x14ac:dyDescent="0.3">
      <c r="B8" s="48">
        <v>44908</v>
      </c>
      <c r="C8" s="27">
        <v>18390</v>
      </c>
      <c r="D8" s="27" t="s">
        <v>14</v>
      </c>
      <c r="E8" s="27">
        <f>OEE!Q89</f>
        <v>140</v>
      </c>
      <c r="F8" s="27">
        <f>OEE!G89</f>
        <v>3380</v>
      </c>
      <c r="G8" s="28">
        <f t="shared" si="0"/>
        <v>4.142011834319527E-2</v>
      </c>
      <c r="I8" s="48">
        <v>44928</v>
      </c>
      <c r="J8" s="27">
        <v>18429</v>
      </c>
      <c r="K8" s="27" t="s">
        <v>12</v>
      </c>
      <c r="L8" s="27">
        <f>OEE!V89</f>
        <v>160</v>
      </c>
      <c r="M8" s="27">
        <f>OEE!L89</f>
        <v>3160</v>
      </c>
      <c r="N8" s="28">
        <f t="shared" si="1"/>
        <v>5.0632911392405063E-2</v>
      </c>
    </row>
    <row r="9" spans="2:14" x14ac:dyDescent="0.3">
      <c r="B9" s="48"/>
      <c r="C9" s="27">
        <v>18391</v>
      </c>
      <c r="D9" s="27" t="s">
        <v>15</v>
      </c>
      <c r="E9" s="27">
        <f>OEE!Q90</f>
        <v>250</v>
      </c>
      <c r="F9" s="27">
        <f>OEE!G90</f>
        <v>3310</v>
      </c>
      <c r="G9" s="28">
        <f t="shared" si="0"/>
        <v>7.5528700906344406E-2</v>
      </c>
      <c r="I9" s="48"/>
      <c r="J9" s="27">
        <v>18430</v>
      </c>
      <c r="K9" s="27" t="s">
        <v>14</v>
      </c>
      <c r="L9" s="27">
        <f>OEE!V90</f>
        <v>410</v>
      </c>
      <c r="M9" s="27">
        <f>OEE!L90</f>
        <v>3350</v>
      </c>
      <c r="N9" s="28">
        <f t="shared" si="1"/>
        <v>0.12238805970149254</v>
      </c>
    </row>
    <row r="10" spans="2:14" x14ac:dyDescent="0.3">
      <c r="B10" s="48">
        <v>44909</v>
      </c>
      <c r="C10" s="27">
        <v>18392</v>
      </c>
      <c r="D10" s="27" t="s">
        <v>16</v>
      </c>
      <c r="E10" s="27">
        <f>OEE!Q91</f>
        <v>200</v>
      </c>
      <c r="F10" s="27">
        <f>OEE!G91</f>
        <v>3080</v>
      </c>
      <c r="G10" s="28">
        <f t="shared" si="0"/>
        <v>6.4935064935064929E-2</v>
      </c>
      <c r="I10" s="48">
        <v>44929</v>
      </c>
      <c r="J10" s="27">
        <v>18431</v>
      </c>
      <c r="K10" s="27" t="s">
        <v>15</v>
      </c>
      <c r="L10" s="27">
        <f>OEE!V91</f>
        <v>300</v>
      </c>
      <c r="M10" s="27">
        <f>OEE!L91</f>
        <v>3180</v>
      </c>
      <c r="N10" s="28">
        <f t="shared" si="1"/>
        <v>9.4339622641509441E-2</v>
      </c>
    </row>
    <row r="11" spans="2:14" x14ac:dyDescent="0.3">
      <c r="B11" s="48"/>
      <c r="C11" s="27">
        <v>18393</v>
      </c>
      <c r="D11" s="27" t="s">
        <v>13</v>
      </c>
      <c r="E11" s="27">
        <f>OEE!Q92</f>
        <v>380</v>
      </c>
      <c r="F11" s="27">
        <f>OEE!G92</f>
        <v>3440</v>
      </c>
      <c r="G11" s="28">
        <f t="shared" si="0"/>
        <v>0.11046511627906977</v>
      </c>
      <c r="I11" s="48"/>
      <c r="J11" s="27">
        <v>18432</v>
      </c>
      <c r="K11" s="27" t="s">
        <v>16</v>
      </c>
      <c r="L11" s="27">
        <f>OEE!V92</f>
        <v>270</v>
      </c>
      <c r="M11" s="27">
        <f>OEE!L92</f>
        <v>3150</v>
      </c>
      <c r="N11" s="28">
        <f t="shared" si="1"/>
        <v>8.5714285714285715E-2</v>
      </c>
    </row>
    <row r="12" spans="2:14" x14ac:dyDescent="0.3">
      <c r="B12" s="48">
        <v>44910</v>
      </c>
      <c r="C12" s="27">
        <v>18394</v>
      </c>
      <c r="D12" s="27" t="s">
        <v>12</v>
      </c>
      <c r="E12" s="27">
        <f>OEE!Q93</f>
        <v>180</v>
      </c>
      <c r="F12" s="27">
        <f>OEE!G93</f>
        <v>3240</v>
      </c>
      <c r="G12" s="28">
        <f t="shared" si="0"/>
        <v>5.5555555555555552E-2</v>
      </c>
      <c r="I12" s="48">
        <v>44930</v>
      </c>
      <c r="J12" s="27">
        <v>18433</v>
      </c>
      <c r="K12" s="27" t="s">
        <v>13</v>
      </c>
      <c r="L12" s="27">
        <f>OEE!V93</f>
        <v>230</v>
      </c>
      <c r="M12" s="27">
        <f>OEE!L93</f>
        <v>3470</v>
      </c>
      <c r="N12" s="28">
        <f t="shared" si="1"/>
        <v>6.6282420749279536E-2</v>
      </c>
    </row>
    <row r="13" spans="2:14" x14ac:dyDescent="0.3">
      <c r="B13" s="48"/>
      <c r="C13" s="27">
        <v>18395</v>
      </c>
      <c r="D13" s="27" t="s">
        <v>14</v>
      </c>
      <c r="E13" s="27">
        <f>OEE!Q94</f>
        <v>180</v>
      </c>
      <c r="F13" s="27">
        <f>OEE!G94</f>
        <v>3180</v>
      </c>
      <c r="G13" s="28">
        <f t="shared" si="0"/>
        <v>5.6603773584905662E-2</v>
      </c>
      <c r="I13" s="48"/>
      <c r="J13" s="27">
        <v>18434</v>
      </c>
      <c r="K13" s="27" t="s">
        <v>12</v>
      </c>
      <c r="L13" s="27">
        <f>OEE!V94</f>
        <v>310</v>
      </c>
      <c r="M13" s="27">
        <f>OEE!L94</f>
        <v>3490</v>
      </c>
      <c r="N13" s="28">
        <f t="shared" si="1"/>
        <v>8.882521489971347E-2</v>
      </c>
    </row>
    <row r="14" spans="2:14" x14ac:dyDescent="0.3">
      <c r="B14" s="48">
        <v>44911</v>
      </c>
      <c r="C14" s="27">
        <v>18396</v>
      </c>
      <c r="D14" s="27" t="s">
        <v>15</v>
      </c>
      <c r="E14" s="27">
        <f>OEE!Q95</f>
        <v>270</v>
      </c>
      <c r="F14" s="27">
        <f>OEE!G95</f>
        <v>3150</v>
      </c>
      <c r="G14" s="28">
        <f t="shared" si="0"/>
        <v>8.5714285714285715E-2</v>
      </c>
      <c r="I14" s="48">
        <v>44931</v>
      </c>
      <c r="J14" s="27">
        <v>18435</v>
      </c>
      <c r="K14" s="27" t="s">
        <v>14</v>
      </c>
      <c r="L14" s="27">
        <f>OEE!V95</f>
        <v>430</v>
      </c>
      <c r="M14" s="27">
        <f>OEE!L95</f>
        <v>3490</v>
      </c>
      <c r="N14" s="28">
        <f t="shared" si="1"/>
        <v>0.12320916905444126</v>
      </c>
    </row>
    <row r="15" spans="2:14" x14ac:dyDescent="0.3">
      <c r="B15" s="48"/>
      <c r="C15" s="27">
        <v>18397</v>
      </c>
      <c r="D15" s="27" t="s">
        <v>16</v>
      </c>
      <c r="E15" s="27">
        <f>OEE!Q96</f>
        <v>400</v>
      </c>
      <c r="F15" s="27">
        <f>OEE!G96</f>
        <v>3340</v>
      </c>
      <c r="G15" s="28">
        <f t="shared" si="0"/>
        <v>0.11976047904191617</v>
      </c>
      <c r="I15" s="48"/>
      <c r="J15" s="27">
        <v>18436</v>
      </c>
      <c r="K15" s="27" t="s">
        <v>15</v>
      </c>
      <c r="L15" s="27">
        <f>OEE!V96</f>
        <v>190</v>
      </c>
      <c r="M15" s="27">
        <f>OEE!L96</f>
        <v>3250</v>
      </c>
      <c r="N15" s="28">
        <f t="shared" si="1"/>
        <v>5.8461538461538461E-2</v>
      </c>
    </row>
    <row r="16" spans="2:14" x14ac:dyDescent="0.3">
      <c r="B16" s="48">
        <v>44912</v>
      </c>
      <c r="C16" s="27">
        <v>18398</v>
      </c>
      <c r="D16" s="27" t="s">
        <v>13</v>
      </c>
      <c r="E16" s="27">
        <f>OEE!Q97</f>
        <v>310</v>
      </c>
      <c r="F16" s="27">
        <f>OEE!G97</f>
        <v>3310</v>
      </c>
      <c r="G16" s="28">
        <f t="shared" si="0"/>
        <v>9.3655589123867067E-2</v>
      </c>
      <c r="I16" s="48">
        <v>44932</v>
      </c>
      <c r="J16" s="27">
        <v>18437</v>
      </c>
      <c r="K16" s="27" t="s">
        <v>16</v>
      </c>
      <c r="L16" s="27">
        <f>OEE!V97</f>
        <v>230</v>
      </c>
      <c r="M16" s="27">
        <f>OEE!L97</f>
        <v>3350</v>
      </c>
      <c r="N16" s="28">
        <f t="shared" si="1"/>
        <v>6.8656716417910449E-2</v>
      </c>
    </row>
    <row r="17" spans="2:14" x14ac:dyDescent="0.3">
      <c r="B17" s="48"/>
      <c r="C17" s="27">
        <v>18399</v>
      </c>
      <c r="D17" s="27" t="s">
        <v>12</v>
      </c>
      <c r="E17" s="27">
        <f>OEE!Q98</f>
        <v>190</v>
      </c>
      <c r="F17" s="27">
        <f>OEE!G98</f>
        <v>3430</v>
      </c>
      <c r="G17" s="28">
        <f t="shared" si="0"/>
        <v>5.5393586005830907E-2</v>
      </c>
      <c r="I17" s="48"/>
      <c r="J17" s="27">
        <v>18438</v>
      </c>
      <c r="K17" s="27" t="s">
        <v>13</v>
      </c>
      <c r="L17" s="27">
        <f>OEE!V98</f>
        <v>330</v>
      </c>
      <c r="M17" s="27">
        <f>OEE!L98</f>
        <v>3390</v>
      </c>
      <c r="N17" s="28">
        <f t="shared" si="1"/>
        <v>9.7345132743362831E-2</v>
      </c>
    </row>
    <row r="18" spans="2:14" x14ac:dyDescent="0.3">
      <c r="B18" s="48">
        <v>44913</v>
      </c>
      <c r="C18" s="27">
        <v>18400</v>
      </c>
      <c r="D18" s="27" t="s">
        <v>14</v>
      </c>
      <c r="E18" s="27">
        <f>OEE!Q99</f>
        <v>240</v>
      </c>
      <c r="F18" s="27">
        <f>OEE!G99</f>
        <v>3480</v>
      </c>
      <c r="G18" s="28">
        <f t="shared" si="0"/>
        <v>6.8965517241379309E-2</v>
      </c>
      <c r="I18" s="48">
        <v>44933</v>
      </c>
      <c r="J18" s="27">
        <v>18439</v>
      </c>
      <c r="K18" s="27" t="s">
        <v>12</v>
      </c>
      <c r="L18" s="27">
        <f>OEE!V99</f>
        <v>440</v>
      </c>
      <c r="M18" s="27">
        <f>OEE!L99</f>
        <v>3380</v>
      </c>
      <c r="N18" s="28">
        <f t="shared" si="1"/>
        <v>0.13017751479289941</v>
      </c>
    </row>
    <row r="19" spans="2:14" x14ac:dyDescent="0.3">
      <c r="B19" s="48"/>
      <c r="C19" s="27">
        <v>18401</v>
      </c>
      <c r="D19" s="27" t="s">
        <v>15</v>
      </c>
      <c r="E19" s="27">
        <f>OEE!Q100</f>
        <v>200</v>
      </c>
      <c r="F19" s="27">
        <f>OEE!G100</f>
        <v>3260</v>
      </c>
      <c r="G19" s="28">
        <f t="shared" si="0"/>
        <v>6.1349693251533742E-2</v>
      </c>
      <c r="I19" s="48"/>
      <c r="J19" s="27">
        <v>18440</v>
      </c>
      <c r="K19" s="27" t="s">
        <v>14</v>
      </c>
      <c r="L19" s="27">
        <f>OEE!V100</f>
        <v>180</v>
      </c>
      <c r="M19" s="27">
        <f>OEE!L100</f>
        <v>3360</v>
      </c>
      <c r="N19" s="28">
        <f t="shared" si="1"/>
        <v>5.3571428571428568E-2</v>
      </c>
    </row>
    <row r="20" spans="2:14" x14ac:dyDescent="0.3">
      <c r="B20" s="48">
        <v>44914</v>
      </c>
      <c r="C20" s="27">
        <v>18402</v>
      </c>
      <c r="D20" s="27" t="s">
        <v>16</v>
      </c>
      <c r="E20" s="27">
        <f>OEE!Q101</f>
        <v>450</v>
      </c>
      <c r="F20" s="27">
        <f>OEE!G101</f>
        <v>3510</v>
      </c>
      <c r="G20" s="28">
        <f t="shared" si="0"/>
        <v>0.12820512820512819</v>
      </c>
      <c r="I20" s="48">
        <v>44934</v>
      </c>
      <c r="J20" s="27">
        <v>18441</v>
      </c>
      <c r="K20" s="27" t="s">
        <v>15</v>
      </c>
      <c r="L20" s="27">
        <f>OEE!V101</f>
        <v>220</v>
      </c>
      <c r="M20" s="27">
        <f>OEE!L101</f>
        <v>3460</v>
      </c>
      <c r="N20" s="28">
        <f t="shared" si="1"/>
        <v>6.358381502890173E-2</v>
      </c>
    </row>
    <row r="21" spans="2:14" x14ac:dyDescent="0.3">
      <c r="B21" s="48"/>
      <c r="C21" s="27">
        <v>18403</v>
      </c>
      <c r="D21" s="27" t="s">
        <v>13</v>
      </c>
      <c r="E21" s="27">
        <f>OEE!Q102</f>
        <v>320</v>
      </c>
      <c r="F21" s="27">
        <f>OEE!G102</f>
        <v>3260</v>
      </c>
      <c r="G21" s="28">
        <f t="shared" si="0"/>
        <v>9.815950920245399E-2</v>
      </c>
      <c r="I21" s="48"/>
      <c r="J21" s="27">
        <v>18442</v>
      </c>
      <c r="K21" s="27" t="s">
        <v>16</v>
      </c>
      <c r="L21" s="27">
        <f>OEE!V102</f>
        <v>280</v>
      </c>
      <c r="M21" s="27">
        <f>OEE!L102</f>
        <v>3280</v>
      </c>
      <c r="N21" s="28">
        <f t="shared" si="1"/>
        <v>8.5365853658536592E-2</v>
      </c>
    </row>
    <row r="22" spans="2:14" x14ac:dyDescent="0.3">
      <c r="B22" s="48">
        <v>44915</v>
      </c>
      <c r="C22" s="27">
        <v>18404</v>
      </c>
      <c r="D22" s="27" t="s">
        <v>12</v>
      </c>
      <c r="E22" s="27">
        <f>OEE!Q103</f>
        <v>190</v>
      </c>
      <c r="F22" s="27">
        <f>OEE!G103</f>
        <v>3190</v>
      </c>
      <c r="G22" s="28">
        <f t="shared" si="0"/>
        <v>5.9561128526645767E-2</v>
      </c>
      <c r="I22" s="6">
        <v>44935</v>
      </c>
      <c r="J22" s="27">
        <v>18443</v>
      </c>
      <c r="K22" s="27" t="s">
        <v>13</v>
      </c>
      <c r="L22" s="27">
        <f>OEE!V103</f>
        <v>190</v>
      </c>
      <c r="M22" s="27">
        <f>OEE!L103</f>
        <v>3130</v>
      </c>
      <c r="N22" s="28">
        <f t="shared" si="1"/>
        <v>6.070287539936102E-2</v>
      </c>
    </row>
    <row r="23" spans="2:14" x14ac:dyDescent="0.3">
      <c r="B23" s="48"/>
      <c r="C23" s="27">
        <v>18405</v>
      </c>
      <c r="D23" s="27" t="s">
        <v>14</v>
      </c>
      <c r="E23" s="27">
        <f>OEE!Q104</f>
        <v>240</v>
      </c>
      <c r="F23" s="27">
        <f>OEE!G104</f>
        <v>3480</v>
      </c>
      <c r="G23" s="28">
        <f t="shared" si="0"/>
        <v>6.8965517241379309E-2</v>
      </c>
      <c r="I23" s="48">
        <v>44936</v>
      </c>
      <c r="J23" s="27">
        <v>18444</v>
      </c>
      <c r="K23" s="27" t="s">
        <v>12</v>
      </c>
      <c r="L23" s="27">
        <f>OEE!V104</f>
        <v>430</v>
      </c>
      <c r="M23" s="27">
        <f>OEE!L104</f>
        <v>3550</v>
      </c>
      <c r="N23" s="28">
        <f t="shared" si="1"/>
        <v>0.12112676056338029</v>
      </c>
    </row>
    <row r="24" spans="2:14" x14ac:dyDescent="0.3">
      <c r="B24" s="6">
        <v>44916</v>
      </c>
      <c r="C24" s="27">
        <v>18406</v>
      </c>
      <c r="D24" s="27" t="s">
        <v>15</v>
      </c>
      <c r="E24" s="27">
        <f>OEE!Q105</f>
        <v>200</v>
      </c>
      <c r="F24" s="27">
        <f>OEE!G105</f>
        <v>3140</v>
      </c>
      <c r="G24" s="28">
        <f t="shared" si="0"/>
        <v>6.3694267515923567E-2</v>
      </c>
      <c r="I24" s="48"/>
      <c r="J24" s="27">
        <v>18445</v>
      </c>
      <c r="K24" s="27" t="s">
        <v>14</v>
      </c>
      <c r="L24" s="27">
        <f>OEE!V105</f>
        <v>360</v>
      </c>
      <c r="M24" s="27">
        <f>OEE!L105</f>
        <v>3480</v>
      </c>
      <c r="N24" s="28">
        <f t="shared" si="1"/>
        <v>0.10344827586206896</v>
      </c>
    </row>
    <row r="25" spans="2:14" x14ac:dyDescent="0.3">
      <c r="B25" s="48">
        <v>44917</v>
      </c>
      <c r="C25" s="27">
        <v>18407</v>
      </c>
      <c r="D25" s="27" t="s">
        <v>16</v>
      </c>
      <c r="E25" s="27">
        <f>OEE!Q106</f>
        <v>170</v>
      </c>
      <c r="F25" s="27">
        <f>OEE!G106</f>
        <v>3230</v>
      </c>
      <c r="G25" s="28">
        <f t="shared" si="0"/>
        <v>5.2631578947368418E-2</v>
      </c>
      <c r="I25" s="48">
        <v>44937</v>
      </c>
      <c r="J25" s="27">
        <v>18446</v>
      </c>
      <c r="K25" s="27" t="s">
        <v>15</v>
      </c>
      <c r="L25" s="27">
        <f>OEE!V106</f>
        <v>370</v>
      </c>
      <c r="M25" s="27">
        <f>OEE!L106</f>
        <v>3250</v>
      </c>
      <c r="N25" s="28">
        <f t="shared" si="1"/>
        <v>0.11384615384615385</v>
      </c>
    </row>
    <row r="26" spans="2:14" x14ac:dyDescent="0.3">
      <c r="B26" s="48"/>
      <c r="C26" s="27">
        <v>18408</v>
      </c>
      <c r="D26" s="27" t="s">
        <v>13</v>
      </c>
      <c r="E26" s="27">
        <f>OEE!Q107</f>
        <v>310</v>
      </c>
      <c r="F26" s="27">
        <f>OEE!G107</f>
        <v>3370</v>
      </c>
      <c r="G26" s="28">
        <f t="shared" si="0"/>
        <v>9.1988130563798218E-2</v>
      </c>
      <c r="I26" s="48"/>
      <c r="J26" s="27">
        <v>18447</v>
      </c>
      <c r="K26" s="27" t="s">
        <v>16</v>
      </c>
      <c r="L26" s="27">
        <f>OEE!V107</f>
        <v>250</v>
      </c>
      <c r="M26" s="27">
        <f>OEE!L107</f>
        <v>3130</v>
      </c>
      <c r="N26" s="28">
        <f t="shared" si="1"/>
        <v>7.9872204472843447E-2</v>
      </c>
    </row>
    <row r="27" spans="2:14" x14ac:dyDescent="0.3">
      <c r="B27" s="48">
        <v>44918</v>
      </c>
      <c r="C27" s="27">
        <v>18409</v>
      </c>
      <c r="D27" s="27" t="s">
        <v>12</v>
      </c>
      <c r="E27" s="27">
        <f>OEE!Q108</f>
        <v>410</v>
      </c>
      <c r="F27" s="27">
        <f>OEE!G108</f>
        <v>3410</v>
      </c>
      <c r="G27" s="28">
        <f t="shared" si="0"/>
        <v>0.12023460410557185</v>
      </c>
      <c r="I27" s="2"/>
      <c r="J27" s="53" t="s">
        <v>52</v>
      </c>
      <c r="K27" s="54"/>
      <c r="L27" s="54"/>
      <c r="M27" s="55"/>
      <c r="N27" s="29">
        <f>AVERAGE(N6:N26)</f>
        <v>8.6540551214280448E-2</v>
      </c>
    </row>
    <row r="28" spans="2:14" x14ac:dyDescent="0.3">
      <c r="B28" s="48"/>
      <c r="C28" s="27">
        <v>18410</v>
      </c>
      <c r="D28" s="27" t="s">
        <v>14</v>
      </c>
      <c r="E28" s="27">
        <f>OEE!Q109</f>
        <v>200</v>
      </c>
      <c r="F28" s="27">
        <f>OEE!G109</f>
        <v>3200</v>
      </c>
      <c r="G28" s="28">
        <f t="shared" si="0"/>
        <v>6.25E-2</v>
      </c>
    </row>
    <row r="29" spans="2:14" x14ac:dyDescent="0.3">
      <c r="B29" s="48">
        <v>44919</v>
      </c>
      <c r="C29" s="27">
        <v>18411</v>
      </c>
      <c r="D29" s="27" t="s">
        <v>15</v>
      </c>
      <c r="E29" s="27">
        <f>OEE!Q110</f>
        <v>250</v>
      </c>
      <c r="F29" s="27">
        <f>OEE!G110</f>
        <v>3190</v>
      </c>
      <c r="G29" s="28">
        <f t="shared" si="0"/>
        <v>7.8369905956112859E-2</v>
      </c>
    </row>
    <row r="30" spans="2:14" x14ac:dyDescent="0.3">
      <c r="B30" s="48"/>
      <c r="C30" s="27">
        <v>18412</v>
      </c>
      <c r="D30" s="27" t="s">
        <v>16</v>
      </c>
      <c r="E30" s="27">
        <f>OEE!Q111</f>
        <v>390</v>
      </c>
      <c r="F30" s="27">
        <f>OEE!G111</f>
        <v>3450</v>
      </c>
      <c r="G30" s="28">
        <f t="shared" si="0"/>
        <v>0.11304347826086956</v>
      </c>
    </row>
    <row r="31" spans="2:14" x14ac:dyDescent="0.3">
      <c r="B31" s="48">
        <v>44920</v>
      </c>
      <c r="C31" s="27">
        <v>18413</v>
      </c>
      <c r="D31" s="27" t="s">
        <v>13</v>
      </c>
      <c r="E31" s="27">
        <f>OEE!Q112</f>
        <v>180</v>
      </c>
      <c r="F31" s="27">
        <f>OEE!G112</f>
        <v>3300</v>
      </c>
      <c r="G31" s="28">
        <f t="shared" si="0"/>
        <v>5.4545454545454543E-2</v>
      </c>
    </row>
    <row r="32" spans="2:14" x14ac:dyDescent="0.3">
      <c r="B32" s="48"/>
      <c r="C32" s="27">
        <v>18414</v>
      </c>
      <c r="D32" s="27" t="s">
        <v>12</v>
      </c>
      <c r="E32" s="27">
        <f>OEE!Q113</f>
        <v>220</v>
      </c>
      <c r="F32" s="27">
        <f>OEE!G113</f>
        <v>3340</v>
      </c>
      <c r="G32" s="28">
        <f t="shared" si="0"/>
        <v>6.5868263473053898E-2</v>
      </c>
    </row>
    <row r="33" spans="2:18" x14ac:dyDescent="0.3">
      <c r="B33" s="48">
        <v>44921</v>
      </c>
      <c r="C33" s="27">
        <v>18415</v>
      </c>
      <c r="D33" s="27" t="s">
        <v>14</v>
      </c>
      <c r="E33" s="27">
        <f>OEE!Q114</f>
        <v>170</v>
      </c>
      <c r="F33" s="27">
        <f>OEE!G114</f>
        <v>3350</v>
      </c>
      <c r="G33" s="28">
        <f t="shared" si="0"/>
        <v>5.0746268656716415E-2</v>
      </c>
    </row>
    <row r="34" spans="2:18" x14ac:dyDescent="0.3">
      <c r="B34" s="48"/>
      <c r="C34" s="27">
        <v>18416</v>
      </c>
      <c r="D34" s="27" t="s">
        <v>15</v>
      </c>
      <c r="E34" s="27">
        <f>OEE!Q115</f>
        <v>430</v>
      </c>
      <c r="F34" s="27">
        <f>OEE!G115</f>
        <v>3430</v>
      </c>
      <c r="G34" s="28">
        <f t="shared" si="0"/>
        <v>0.12536443148688048</v>
      </c>
    </row>
    <row r="35" spans="2:18" x14ac:dyDescent="0.3">
      <c r="B35" s="48">
        <v>44922</v>
      </c>
      <c r="C35" s="27">
        <v>18417</v>
      </c>
      <c r="D35" s="27" t="s">
        <v>16</v>
      </c>
      <c r="E35" s="27">
        <f>OEE!Q116</f>
        <v>270</v>
      </c>
      <c r="F35" s="27">
        <f>OEE!G116</f>
        <v>3450</v>
      </c>
      <c r="G35" s="28">
        <f t="shared" si="0"/>
        <v>7.8260869565217397E-2</v>
      </c>
    </row>
    <row r="36" spans="2:18" x14ac:dyDescent="0.3">
      <c r="B36" s="48"/>
      <c r="C36" s="27">
        <v>18418</v>
      </c>
      <c r="D36" s="27" t="s">
        <v>13</v>
      </c>
      <c r="E36" s="27">
        <f>OEE!Q117</f>
        <v>190</v>
      </c>
      <c r="F36" s="27">
        <f>OEE!G117</f>
        <v>3430</v>
      </c>
      <c r="G36" s="28">
        <f t="shared" si="0"/>
        <v>5.5393586005830907E-2</v>
      </c>
    </row>
    <row r="37" spans="2:18" x14ac:dyDescent="0.3">
      <c r="B37" s="48">
        <v>44923</v>
      </c>
      <c r="C37" s="27">
        <v>18419</v>
      </c>
      <c r="D37" s="27" t="s">
        <v>12</v>
      </c>
      <c r="E37" s="27">
        <f>OEE!Q118</f>
        <v>240</v>
      </c>
      <c r="F37" s="27">
        <f>OEE!G118</f>
        <v>3240</v>
      </c>
      <c r="G37" s="28">
        <f t="shared" si="0"/>
        <v>7.407407407407407E-2</v>
      </c>
    </row>
    <row r="38" spans="2:18" x14ac:dyDescent="0.3">
      <c r="B38" s="48"/>
      <c r="C38" s="27">
        <v>18420</v>
      </c>
      <c r="D38" s="27" t="s">
        <v>14</v>
      </c>
      <c r="E38" s="27">
        <f>OEE!Q119</f>
        <v>310</v>
      </c>
      <c r="F38" s="27">
        <f>OEE!G119</f>
        <v>3310</v>
      </c>
      <c r="G38" s="28">
        <f t="shared" si="0"/>
        <v>9.3655589123867067E-2</v>
      </c>
    </row>
    <row r="39" spans="2:18" x14ac:dyDescent="0.3">
      <c r="B39" s="48">
        <v>44924</v>
      </c>
      <c r="C39" s="27">
        <v>18421</v>
      </c>
      <c r="D39" s="27" t="s">
        <v>15</v>
      </c>
      <c r="E39" s="27">
        <f>OEE!Q120</f>
        <v>180</v>
      </c>
      <c r="F39" s="27">
        <f>OEE!G120</f>
        <v>3300</v>
      </c>
      <c r="G39" s="28">
        <f t="shared" si="0"/>
        <v>5.4545454545454543E-2</v>
      </c>
    </row>
    <row r="40" spans="2:18" x14ac:dyDescent="0.3">
      <c r="B40" s="48"/>
      <c r="C40" s="27">
        <v>18422</v>
      </c>
      <c r="D40" s="27" t="s">
        <v>16</v>
      </c>
      <c r="E40" s="27">
        <f>OEE!Q121</f>
        <v>170</v>
      </c>
      <c r="F40" s="27">
        <f>OEE!G121</f>
        <v>3410</v>
      </c>
      <c r="G40" s="28">
        <f t="shared" si="0"/>
        <v>4.9853372434017593E-2</v>
      </c>
    </row>
    <row r="41" spans="2:18" x14ac:dyDescent="0.3">
      <c r="B41" s="48">
        <v>44925</v>
      </c>
      <c r="C41" s="27">
        <v>18423</v>
      </c>
      <c r="D41" s="27" t="s">
        <v>13</v>
      </c>
      <c r="E41" s="27">
        <f>OEE!Q122</f>
        <v>180</v>
      </c>
      <c r="F41" s="27">
        <f>OEE!G122</f>
        <v>3120</v>
      </c>
      <c r="G41" s="28">
        <f t="shared" si="0"/>
        <v>5.7692307692307696E-2</v>
      </c>
    </row>
    <row r="42" spans="2:18" x14ac:dyDescent="0.3">
      <c r="B42" s="48"/>
      <c r="C42" s="27">
        <v>18424</v>
      </c>
      <c r="D42" s="27" t="s">
        <v>12</v>
      </c>
      <c r="E42" s="27">
        <f>OEE!Q123</f>
        <v>180</v>
      </c>
      <c r="F42" s="27">
        <f>OEE!G123</f>
        <v>3120</v>
      </c>
      <c r="G42" s="28">
        <f t="shared" si="0"/>
        <v>5.7692307692307696E-2</v>
      </c>
    </row>
    <row r="43" spans="2:18" x14ac:dyDescent="0.3">
      <c r="B43" s="48">
        <v>44926</v>
      </c>
      <c r="C43" s="27">
        <v>18425</v>
      </c>
      <c r="D43" s="27" t="s">
        <v>14</v>
      </c>
      <c r="E43" s="27">
        <f>OEE!Q124</f>
        <v>190</v>
      </c>
      <c r="F43" s="27">
        <f>OEE!G124</f>
        <v>3070</v>
      </c>
      <c r="G43" s="28">
        <f t="shared" si="0"/>
        <v>6.1889250814332247E-2</v>
      </c>
    </row>
    <row r="44" spans="2:18" x14ac:dyDescent="0.3">
      <c r="B44" s="48"/>
      <c r="C44" s="27">
        <v>18426</v>
      </c>
      <c r="D44" s="27" t="s">
        <v>15</v>
      </c>
      <c r="E44" s="27">
        <f>OEE!Q125</f>
        <v>350</v>
      </c>
      <c r="F44" s="27">
        <f>OEE!G125</f>
        <v>3350</v>
      </c>
      <c r="G44" s="28">
        <f t="shared" si="0"/>
        <v>0.1044776119402985</v>
      </c>
    </row>
    <row r="45" spans="2:18" x14ac:dyDescent="0.3">
      <c r="B45" s="2"/>
      <c r="C45" s="53" t="s">
        <v>52</v>
      </c>
      <c r="D45" s="54"/>
      <c r="E45" s="54"/>
      <c r="F45" s="55"/>
      <c r="G45" s="29">
        <f>AVERAGE(G6:G44)</f>
        <v>7.5074921794339361E-2</v>
      </c>
    </row>
    <row r="47" spans="2:18" x14ac:dyDescent="0.3">
      <c r="B47" s="24" t="s">
        <v>30</v>
      </c>
    </row>
    <row r="48" spans="2:18" x14ac:dyDescent="0.3">
      <c r="B48" s="47" t="s">
        <v>19</v>
      </c>
      <c r="C48" s="47"/>
      <c r="D48" s="47"/>
      <c r="E48" s="47"/>
      <c r="F48" s="47"/>
      <c r="G48" s="47"/>
      <c r="H48" s="47"/>
      <c r="I48" s="47"/>
      <c r="K48" s="47" t="s">
        <v>20</v>
      </c>
      <c r="L48" s="47"/>
      <c r="M48" s="47"/>
      <c r="N48" s="47"/>
      <c r="O48" s="47"/>
      <c r="P48" s="47"/>
      <c r="Q48" s="47"/>
      <c r="R48" s="47"/>
    </row>
    <row r="49" spans="2:18" x14ac:dyDescent="0.3">
      <c r="B49" s="2" t="s">
        <v>9</v>
      </c>
      <c r="C49" s="2" t="s">
        <v>10</v>
      </c>
      <c r="D49" s="2" t="s">
        <v>11</v>
      </c>
      <c r="E49" s="2" t="s">
        <v>0</v>
      </c>
      <c r="F49" s="2" t="s">
        <v>34</v>
      </c>
      <c r="G49" s="2" t="s">
        <v>31</v>
      </c>
      <c r="H49" s="2" t="s">
        <v>22</v>
      </c>
      <c r="I49" s="2" t="s">
        <v>32</v>
      </c>
      <c r="K49" s="2" t="s">
        <v>9</v>
      </c>
      <c r="L49" s="2" t="s">
        <v>10</v>
      </c>
      <c r="M49" s="2" t="s">
        <v>11</v>
      </c>
      <c r="N49" s="2" t="s">
        <v>0</v>
      </c>
      <c r="O49" s="2" t="s">
        <v>34</v>
      </c>
      <c r="P49" s="2" t="s">
        <v>31</v>
      </c>
      <c r="Q49" s="2" t="s">
        <v>22</v>
      </c>
      <c r="R49" s="2" t="s">
        <v>32</v>
      </c>
    </row>
    <row r="50" spans="2:18" x14ac:dyDescent="0.3">
      <c r="B50" s="48">
        <v>44907</v>
      </c>
      <c r="C50" s="27">
        <v>18388</v>
      </c>
      <c r="D50" s="27" t="s">
        <v>12</v>
      </c>
      <c r="E50" s="27">
        <f>OEE!G87</f>
        <v>3110</v>
      </c>
      <c r="F50" s="27">
        <f>OEE!G132</f>
        <v>2940</v>
      </c>
      <c r="G50" s="30">
        <f>OEE!H42</f>
        <v>285000</v>
      </c>
      <c r="H50" s="27">
        <f>OEE!G177</f>
        <v>0.01</v>
      </c>
      <c r="I50" s="28">
        <f>(F50-(H50*G50))/E50</f>
        <v>2.8938906752411574E-2</v>
      </c>
      <c r="K50" s="48">
        <v>44927</v>
      </c>
      <c r="L50" s="27">
        <v>18427</v>
      </c>
      <c r="M50" s="27" t="s">
        <v>16</v>
      </c>
      <c r="N50" s="27">
        <f>OEE!L87</f>
        <v>3410</v>
      </c>
      <c r="O50" s="27">
        <f>OEE!L132</f>
        <v>3180</v>
      </c>
      <c r="P50" s="31">
        <f>OEE!N42</f>
        <v>286130</v>
      </c>
      <c r="Q50" s="27">
        <f>OEE!L177</f>
        <v>0.01</v>
      </c>
      <c r="R50" s="28">
        <f>(O50-(Q50*P50))/N50</f>
        <v>9.3460410557184695E-2</v>
      </c>
    </row>
    <row r="51" spans="2:18" x14ac:dyDescent="0.3">
      <c r="B51" s="48"/>
      <c r="C51" s="27">
        <v>18389</v>
      </c>
      <c r="D51" s="27" t="s">
        <v>13</v>
      </c>
      <c r="E51" s="27">
        <f>OEE!G88</f>
        <v>3200</v>
      </c>
      <c r="F51" s="27">
        <f>OEE!G133</f>
        <v>3000</v>
      </c>
      <c r="G51" s="30">
        <f>OEE!H43</f>
        <v>284500</v>
      </c>
      <c r="H51" s="27">
        <f>OEE!G178</f>
        <v>0.01</v>
      </c>
      <c r="I51" s="28">
        <f t="shared" ref="I51:I88" si="2">(F51-(H51*G51))/E51</f>
        <v>4.8437500000000001E-2</v>
      </c>
      <c r="K51" s="48"/>
      <c r="L51" s="27">
        <v>18428</v>
      </c>
      <c r="M51" s="27" t="s">
        <v>13</v>
      </c>
      <c r="N51" s="27">
        <f>OEE!L88</f>
        <v>3400</v>
      </c>
      <c r="O51" s="27">
        <f>OEE!L133</f>
        <v>3120</v>
      </c>
      <c r="P51" s="31">
        <f>OEE!N43</f>
        <v>284750</v>
      </c>
      <c r="Q51" s="27">
        <f>OEE!L178</f>
        <v>0.01</v>
      </c>
      <c r="R51" s="28">
        <f t="shared" ref="R51:R70" si="3">(O51-(Q51*P51))/N51</f>
        <v>8.0147058823529418E-2</v>
      </c>
    </row>
    <row r="52" spans="2:18" x14ac:dyDescent="0.3">
      <c r="B52" s="48">
        <v>44908</v>
      </c>
      <c r="C52" s="27">
        <v>18390</v>
      </c>
      <c r="D52" s="27" t="s">
        <v>14</v>
      </c>
      <c r="E52" s="27">
        <f>OEE!G89</f>
        <v>3380</v>
      </c>
      <c r="F52" s="27">
        <f>OEE!G134</f>
        <v>3240</v>
      </c>
      <c r="G52" s="30">
        <f>OEE!H44</f>
        <v>284000</v>
      </c>
      <c r="H52" s="27">
        <f>OEE!G179</f>
        <v>0.01</v>
      </c>
      <c r="I52" s="28">
        <f t="shared" si="2"/>
        <v>0.11834319526627218</v>
      </c>
      <c r="K52" s="48">
        <v>44928</v>
      </c>
      <c r="L52" s="27">
        <v>18429</v>
      </c>
      <c r="M52" s="27" t="s">
        <v>12</v>
      </c>
      <c r="N52" s="27">
        <f>OEE!L89</f>
        <v>3160</v>
      </c>
      <c r="O52" s="27">
        <f>OEE!L134</f>
        <v>3000</v>
      </c>
      <c r="P52" s="31">
        <f>OEE!N44</f>
        <v>284100</v>
      </c>
      <c r="Q52" s="27">
        <f>OEE!L179</f>
        <v>0.01</v>
      </c>
      <c r="R52" s="28">
        <f t="shared" si="3"/>
        <v>5.0316455696202529E-2</v>
      </c>
    </row>
    <row r="53" spans="2:18" x14ac:dyDescent="0.3">
      <c r="B53" s="48"/>
      <c r="C53" s="27">
        <v>18391</v>
      </c>
      <c r="D53" s="27" t="s">
        <v>15</v>
      </c>
      <c r="E53" s="27">
        <f>OEE!G90</f>
        <v>3310</v>
      </c>
      <c r="F53" s="27">
        <f>OEE!G135</f>
        <v>3060</v>
      </c>
      <c r="G53" s="30">
        <f>OEE!H45</f>
        <v>285100</v>
      </c>
      <c r="H53" s="27">
        <f>OEE!G180</f>
        <v>0.01</v>
      </c>
      <c r="I53" s="28">
        <f t="shared" si="2"/>
        <v>6.3141993957703924E-2</v>
      </c>
      <c r="K53" s="48"/>
      <c r="L53" s="27">
        <v>18430</v>
      </c>
      <c r="M53" s="27" t="s">
        <v>14</v>
      </c>
      <c r="N53" s="27">
        <f>OEE!L90</f>
        <v>3350</v>
      </c>
      <c r="O53" s="27">
        <f>OEE!L135</f>
        <v>2940</v>
      </c>
      <c r="P53" s="31">
        <f>OEE!N45</f>
        <v>283780</v>
      </c>
      <c r="Q53" s="27">
        <f>OEE!L180</f>
        <v>0.01</v>
      </c>
      <c r="R53" s="28">
        <f t="shared" si="3"/>
        <v>3.0507462686567111E-2</v>
      </c>
    </row>
    <row r="54" spans="2:18" x14ac:dyDescent="0.3">
      <c r="B54" s="48">
        <v>44909</v>
      </c>
      <c r="C54" s="27">
        <v>18392</v>
      </c>
      <c r="D54" s="27" t="s">
        <v>16</v>
      </c>
      <c r="E54" s="27">
        <f>OEE!G91</f>
        <v>3080</v>
      </c>
      <c r="F54" s="27">
        <f>OEE!G136</f>
        <v>2880</v>
      </c>
      <c r="G54" s="30">
        <f>OEE!H46</f>
        <v>283800</v>
      </c>
      <c r="H54" s="27">
        <f>OEE!G181</f>
        <v>0.01</v>
      </c>
      <c r="I54" s="28">
        <f t="shared" si="2"/>
        <v>1.3636363636363636E-2</v>
      </c>
      <c r="K54" s="48">
        <v>44929</v>
      </c>
      <c r="L54" s="27">
        <v>18431</v>
      </c>
      <c r="M54" s="27" t="s">
        <v>15</v>
      </c>
      <c r="N54" s="27">
        <f>OEE!L91</f>
        <v>3180</v>
      </c>
      <c r="O54" s="27">
        <f>OEE!L136</f>
        <v>2880</v>
      </c>
      <c r="P54" s="31">
        <f>OEE!N46</f>
        <v>283670</v>
      </c>
      <c r="Q54" s="27">
        <f>OEE!L181</f>
        <v>0.01</v>
      </c>
      <c r="R54" s="28">
        <f t="shared" si="3"/>
        <v>1.3616352201257776E-2</v>
      </c>
    </row>
    <row r="55" spans="2:18" x14ac:dyDescent="0.3">
      <c r="B55" s="48"/>
      <c r="C55" s="27">
        <v>18393</v>
      </c>
      <c r="D55" s="27" t="s">
        <v>13</v>
      </c>
      <c r="E55" s="27">
        <f>OEE!G92</f>
        <v>3440</v>
      </c>
      <c r="F55" s="27">
        <f>OEE!G137</f>
        <v>3060</v>
      </c>
      <c r="G55" s="30">
        <f>OEE!H47</f>
        <v>285800</v>
      </c>
      <c r="H55" s="27">
        <f>OEE!G182</f>
        <v>0.01</v>
      </c>
      <c r="I55" s="28">
        <f t="shared" si="2"/>
        <v>5.8720930232558137E-2</v>
      </c>
      <c r="K55" s="48"/>
      <c r="L55" s="27">
        <v>18432</v>
      </c>
      <c r="M55" s="27" t="s">
        <v>16</v>
      </c>
      <c r="N55" s="27">
        <f>OEE!L92</f>
        <v>3150</v>
      </c>
      <c r="O55" s="27">
        <f>OEE!L137</f>
        <v>2880</v>
      </c>
      <c r="P55" s="31">
        <f>OEE!N47</f>
        <v>283020</v>
      </c>
      <c r="Q55" s="27">
        <f>OEE!L182</f>
        <v>0.01</v>
      </c>
      <c r="R55" s="28">
        <f t="shared" si="3"/>
        <v>1.5809523809523721E-2</v>
      </c>
    </row>
    <row r="56" spans="2:18" x14ac:dyDescent="0.3">
      <c r="B56" s="48">
        <v>44910</v>
      </c>
      <c r="C56" s="27">
        <v>18394</v>
      </c>
      <c r="D56" s="27" t="s">
        <v>12</v>
      </c>
      <c r="E56" s="27">
        <f>OEE!G93</f>
        <v>3240</v>
      </c>
      <c r="F56" s="27">
        <f>OEE!G138</f>
        <v>3060</v>
      </c>
      <c r="G56" s="30">
        <f>OEE!H48</f>
        <v>285110</v>
      </c>
      <c r="H56" s="27">
        <f>OEE!G183</f>
        <v>0.01</v>
      </c>
      <c r="I56" s="28">
        <f t="shared" si="2"/>
        <v>6.4475308641975343E-2</v>
      </c>
      <c r="K56" s="48">
        <v>44930</v>
      </c>
      <c r="L56" s="27">
        <v>18433</v>
      </c>
      <c r="M56" s="27" t="s">
        <v>13</v>
      </c>
      <c r="N56" s="27">
        <f>OEE!L93</f>
        <v>3470</v>
      </c>
      <c r="O56" s="27">
        <f>OEE!L138</f>
        <v>3240</v>
      </c>
      <c r="P56" s="31">
        <f>OEE!N48</f>
        <v>283890</v>
      </c>
      <c r="Q56" s="27">
        <f>OEE!L183</f>
        <v>0.01</v>
      </c>
      <c r="R56" s="28">
        <f t="shared" si="3"/>
        <v>0.11559077809798268</v>
      </c>
    </row>
    <row r="57" spans="2:18" x14ac:dyDescent="0.3">
      <c r="B57" s="48"/>
      <c r="C57" s="27">
        <v>18395</v>
      </c>
      <c r="D57" s="27" t="s">
        <v>14</v>
      </c>
      <c r="E57" s="27">
        <f>OEE!G94</f>
        <v>3180</v>
      </c>
      <c r="F57" s="27">
        <f>OEE!G139</f>
        <v>3000</v>
      </c>
      <c r="G57" s="30">
        <f>OEE!H49</f>
        <v>285050</v>
      </c>
      <c r="H57" s="27">
        <f>OEE!G184</f>
        <v>0.01</v>
      </c>
      <c r="I57" s="28">
        <f t="shared" si="2"/>
        <v>4.7012578616352205E-2</v>
      </c>
      <c r="K57" s="48"/>
      <c r="L57" s="27">
        <v>18434</v>
      </c>
      <c r="M57" s="27" t="s">
        <v>12</v>
      </c>
      <c r="N57" s="27">
        <f>OEE!L94</f>
        <v>3490</v>
      </c>
      <c r="O57" s="27">
        <f>OEE!L139</f>
        <v>3180</v>
      </c>
      <c r="P57" s="31">
        <f>OEE!N49</f>
        <v>284600</v>
      </c>
      <c r="Q57" s="27">
        <f>OEE!L184</f>
        <v>0.01</v>
      </c>
      <c r="R57" s="28">
        <f t="shared" si="3"/>
        <v>9.5702005730659026E-2</v>
      </c>
    </row>
    <row r="58" spans="2:18" x14ac:dyDescent="0.3">
      <c r="B58" s="48">
        <v>44911</v>
      </c>
      <c r="C58" s="27">
        <v>18396</v>
      </c>
      <c r="D58" s="27" t="s">
        <v>15</v>
      </c>
      <c r="E58" s="27">
        <f>OEE!G95</f>
        <v>3150</v>
      </c>
      <c r="F58" s="27">
        <f>OEE!G140</f>
        <v>2880</v>
      </c>
      <c r="G58" s="30">
        <f>OEE!H50</f>
        <v>284640</v>
      </c>
      <c r="H58" s="27">
        <f>OEE!G185</f>
        <v>0.01</v>
      </c>
      <c r="I58" s="28">
        <f t="shared" si="2"/>
        <v>1.0666666666666639E-2</v>
      </c>
      <c r="K58" s="48">
        <v>44931</v>
      </c>
      <c r="L58" s="27">
        <v>18435</v>
      </c>
      <c r="M58" s="27" t="s">
        <v>14</v>
      </c>
      <c r="N58" s="27">
        <f>OEE!L95</f>
        <v>3490</v>
      </c>
      <c r="O58" s="27">
        <f>OEE!L140</f>
        <v>3060</v>
      </c>
      <c r="P58" s="31">
        <f>OEE!N50</f>
        <v>283720</v>
      </c>
      <c r="Q58" s="27">
        <f>OEE!L185</f>
        <v>0.01</v>
      </c>
      <c r="R58" s="28">
        <f t="shared" si="3"/>
        <v>6.3839541547277862E-2</v>
      </c>
    </row>
    <row r="59" spans="2:18" x14ac:dyDescent="0.3">
      <c r="B59" s="48"/>
      <c r="C59" s="27">
        <v>18397</v>
      </c>
      <c r="D59" s="27" t="s">
        <v>16</v>
      </c>
      <c r="E59" s="27">
        <f>OEE!G96</f>
        <v>3340</v>
      </c>
      <c r="F59" s="27">
        <f>OEE!G141</f>
        <v>2940</v>
      </c>
      <c r="G59" s="30">
        <f>OEE!H51</f>
        <v>285010</v>
      </c>
      <c r="H59" s="27">
        <f>OEE!G186</f>
        <v>0.01</v>
      </c>
      <c r="I59" s="28">
        <f t="shared" si="2"/>
        <v>2.6916167664670684E-2</v>
      </c>
      <c r="K59" s="48"/>
      <c r="L59" s="27">
        <v>18436</v>
      </c>
      <c r="M59" s="27" t="s">
        <v>15</v>
      </c>
      <c r="N59" s="27">
        <f>OEE!L96</f>
        <v>3250</v>
      </c>
      <c r="O59" s="27">
        <f>OEE!L141</f>
        <v>3060</v>
      </c>
      <c r="P59" s="31">
        <f>OEE!N51</f>
        <v>285410</v>
      </c>
      <c r="Q59" s="27">
        <f>OEE!L186</f>
        <v>0.01</v>
      </c>
      <c r="R59" s="28">
        <f t="shared" si="3"/>
        <v>6.3353846153846177E-2</v>
      </c>
    </row>
    <row r="60" spans="2:18" x14ac:dyDescent="0.3">
      <c r="B60" s="48">
        <v>44912</v>
      </c>
      <c r="C60" s="27">
        <v>18398</v>
      </c>
      <c r="D60" s="27" t="s">
        <v>13</v>
      </c>
      <c r="E60" s="27">
        <f>OEE!G97</f>
        <v>3310</v>
      </c>
      <c r="F60" s="27">
        <f>OEE!G142</f>
        <v>3000</v>
      </c>
      <c r="G60" s="30">
        <f>OEE!H52</f>
        <v>284990</v>
      </c>
      <c r="H60" s="27">
        <f>OEE!G187</f>
        <v>0.01</v>
      </c>
      <c r="I60" s="28">
        <f t="shared" si="2"/>
        <v>4.534743202416916E-2</v>
      </c>
      <c r="K60" s="48">
        <v>44932</v>
      </c>
      <c r="L60" s="27">
        <v>18437</v>
      </c>
      <c r="M60" s="27" t="s">
        <v>16</v>
      </c>
      <c r="N60" s="27">
        <f>OEE!L97</f>
        <v>3350</v>
      </c>
      <c r="O60" s="27">
        <f>OEE!L142</f>
        <v>3120</v>
      </c>
      <c r="P60" s="31">
        <f>OEE!N52</f>
        <v>285190</v>
      </c>
      <c r="Q60" s="27">
        <f>OEE!L187</f>
        <v>0.01</v>
      </c>
      <c r="R60" s="28">
        <f t="shared" si="3"/>
        <v>8.002985074626863E-2</v>
      </c>
    </row>
    <row r="61" spans="2:18" x14ac:dyDescent="0.3">
      <c r="B61" s="48"/>
      <c r="C61" s="27">
        <v>18399</v>
      </c>
      <c r="D61" s="27" t="s">
        <v>12</v>
      </c>
      <c r="E61" s="27">
        <f>OEE!G98</f>
        <v>3430</v>
      </c>
      <c r="F61" s="27">
        <f>OEE!G143</f>
        <v>3240</v>
      </c>
      <c r="G61" s="30">
        <f>OEE!H53</f>
        <v>285100</v>
      </c>
      <c r="H61" s="27">
        <f>OEE!G188</f>
        <v>0.01</v>
      </c>
      <c r="I61" s="28">
        <f t="shared" si="2"/>
        <v>0.11341107871720117</v>
      </c>
      <c r="K61" s="48"/>
      <c r="L61" s="27">
        <v>18438</v>
      </c>
      <c r="M61" s="27" t="s">
        <v>13</v>
      </c>
      <c r="N61" s="27">
        <f>OEE!L98</f>
        <v>3390</v>
      </c>
      <c r="O61" s="27">
        <f>OEE!L143</f>
        <v>3060</v>
      </c>
      <c r="P61" s="31">
        <f>OEE!N53</f>
        <v>285130</v>
      </c>
      <c r="Q61" s="27">
        <f>OEE!L188</f>
        <v>0.01</v>
      </c>
      <c r="R61" s="28">
        <f t="shared" si="3"/>
        <v>6.1563421828908498E-2</v>
      </c>
    </row>
    <row r="62" spans="2:18" x14ac:dyDescent="0.3">
      <c r="B62" s="48">
        <v>44913</v>
      </c>
      <c r="C62" s="27">
        <v>18400</v>
      </c>
      <c r="D62" s="27" t="s">
        <v>14</v>
      </c>
      <c r="E62" s="27">
        <f>OEE!G99</f>
        <v>3480</v>
      </c>
      <c r="F62" s="27">
        <f>OEE!G144</f>
        <v>3240</v>
      </c>
      <c r="G62" s="30">
        <f>OEE!H54</f>
        <v>279750</v>
      </c>
      <c r="H62" s="27">
        <f>OEE!G189</f>
        <v>0.01</v>
      </c>
      <c r="I62" s="28">
        <f t="shared" si="2"/>
        <v>0.12715517241379309</v>
      </c>
      <c r="K62" s="48">
        <v>44933</v>
      </c>
      <c r="L62" s="27">
        <v>18439</v>
      </c>
      <c r="M62" s="27" t="s">
        <v>12</v>
      </c>
      <c r="N62" s="27">
        <f>OEE!L99</f>
        <v>3380</v>
      </c>
      <c r="O62" s="27">
        <f>OEE!L144</f>
        <v>2940</v>
      </c>
      <c r="P62" s="31">
        <f>OEE!N54</f>
        <v>284640</v>
      </c>
      <c r="Q62" s="27">
        <f>OEE!L189</f>
        <v>0.01</v>
      </c>
      <c r="R62" s="28">
        <f t="shared" si="3"/>
        <v>2.7692307692307665E-2</v>
      </c>
    </row>
    <row r="63" spans="2:18" x14ac:dyDescent="0.3">
      <c r="B63" s="48"/>
      <c r="C63" s="27">
        <v>18401</v>
      </c>
      <c r="D63" s="27" t="s">
        <v>15</v>
      </c>
      <c r="E63" s="27">
        <f>OEE!G100</f>
        <v>3260</v>
      </c>
      <c r="F63" s="27">
        <f>OEE!G145</f>
        <v>3060</v>
      </c>
      <c r="G63" s="30">
        <f>OEE!H55</f>
        <v>284550</v>
      </c>
      <c r="H63" s="27">
        <f>OEE!G190</f>
        <v>0.01</v>
      </c>
      <c r="I63" s="28">
        <f t="shared" si="2"/>
        <v>6.5797546012269933E-2</v>
      </c>
      <c r="K63" s="48"/>
      <c r="L63" s="27">
        <v>18440</v>
      </c>
      <c r="M63" s="27" t="s">
        <v>14</v>
      </c>
      <c r="N63" s="27">
        <f>OEE!L100</f>
        <v>3360</v>
      </c>
      <c r="O63" s="27">
        <f>OEE!L145</f>
        <v>3180</v>
      </c>
      <c r="P63" s="31">
        <f>OEE!N55</f>
        <v>285250</v>
      </c>
      <c r="Q63" s="27">
        <f>OEE!L190</f>
        <v>0.01</v>
      </c>
      <c r="R63" s="28">
        <f t="shared" si="3"/>
        <v>9.7470238095238096E-2</v>
      </c>
    </row>
    <row r="64" spans="2:18" x14ac:dyDescent="0.3">
      <c r="B64" s="48">
        <v>44914</v>
      </c>
      <c r="C64" s="27">
        <v>18402</v>
      </c>
      <c r="D64" s="27" t="s">
        <v>16</v>
      </c>
      <c r="E64" s="27">
        <f>OEE!G101</f>
        <v>3510</v>
      </c>
      <c r="F64" s="27">
        <f>OEE!G146</f>
        <v>3060</v>
      </c>
      <c r="G64" s="30">
        <f>OEE!H56</f>
        <v>284070</v>
      </c>
      <c r="H64" s="27">
        <f>OEE!G191</f>
        <v>0.01</v>
      </c>
      <c r="I64" s="28">
        <f t="shared" si="2"/>
        <v>6.2478632478632404E-2</v>
      </c>
      <c r="K64" s="48">
        <v>44934</v>
      </c>
      <c r="L64" s="27">
        <v>18441</v>
      </c>
      <c r="M64" s="27" t="s">
        <v>15</v>
      </c>
      <c r="N64" s="27">
        <f>OEE!L101</f>
        <v>3460</v>
      </c>
      <c r="O64" s="27">
        <f>OEE!L146</f>
        <v>3240</v>
      </c>
      <c r="P64" s="31">
        <f>OEE!N56</f>
        <v>284830</v>
      </c>
      <c r="Q64" s="27">
        <f>OEE!L191</f>
        <v>0.01</v>
      </c>
      <c r="R64" s="28">
        <f t="shared" si="3"/>
        <v>0.11320809248554908</v>
      </c>
    </row>
    <row r="65" spans="2:18" x14ac:dyDescent="0.3">
      <c r="B65" s="48"/>
      <c r="C65" s="27">
        <v>18403</v>
      </c>
      <c r="D65" s="27" t="s">
        <v>13</v>
      </c>
      <c r="E65" s="27">
        <f>OEE!G102</f>
        <v>3260</v>
      </c>
      <c r="F65" s="27">
        <f>OEE!G147</f>
        <v>2940</v>
      </c>
      <c r="G65" s="30">
        <f>OEE!H57</f>
        <v>284420</v>
      </c>
      <c r="H65" s="27">
        <f>OEE!G192</f>
        <v>0.01</v>
      </c>
      <c r="I65" s="28">
        <f t="shared" si="2"/>
        <v>2.9386503067484578E-2</v>
      </c>
      <c r="K65" s="48"/>
      <c r="L65" s="27">
        <v>18442</v>
      </c>
      <c r="M65" s="27" t="s">
        <v>16</v>
      </c>
      <c r="N65" s="27">
        <f>OEE!L102</f>
        <v>3280</v>
      </c>
      <c r="O65" s="27">
        <f>OEE!L147</f>
        <v>3000</v>
      </c>
      <c r="P65" s="31">
        <f>OEE!N57</f>
        <v>285530</v>
      </c>
      <c r="Q65" s="27">
        <f>OEE!L192</f>
        <v>0.01</v>
      </c>
      <c r="R65" s="28">
        <f t="shared" si="3"/>
        <v>4.4115853658536527E-2</v>
      </c>
    </row>
    <row r="66" spans="2:18" x14ac:dyDescent="0.3">
      <c r="B66" s="48">
        <v>44915</v>
      </c>
      <c r="C66" s="27">
        <v>18404</v>
      </c>
      <c r="D66" s="27" t="s">
        <v>12</v>
      </c>
      <c r="E66" s="27">
        <f>OEE!G103</f>
        <v>3190</v>
      </c>
      <c r="F66" s="27">
        <f>OEE!G148</f>
        <v>3000</v>
      </c>
      <c r="G66" s="30">
        <f>OEE!H58</f>
        <v>284870</v>
      </c>
      <c r="H66" s="27">
        <f>OEE!G193</f>
        <v>0.01</v>
      </c>
      <c r="I66" s="28">
        <f t="shared" si="2"/>
        <v>4.742946708463941E-2</v>
      </c>
      <c r="K66" s="6">
        <v>44935</v>
      </c>
      <c r="L66" s="27">
        <v>18443</v>
      </c>
      <c r="M66" s="27" t="s">
        <v>13</v>
      </c>
      <c r="N66" s="27">
        <f>OEE!L103</f>
        <v>3130</v>
      </c>
      <c r="O66" s="27">
        <f>OEE!L148</f>
        <v>2940</v>
      </c>
      <c r="P66" s="31">
        <f>OEE!N58</f>
        <v>284810</v>
      </c>
      <c r="Q66" s="27">
        <f>OEE!L193</f>
        <v>0.01</v>
      </c>
      <c r="R66" s="28">
        <f t="shared" si="3"/>
        <v>2.9361022364217282E-2</v>
      </c>
    </row>
    <row r="67" spans="2:18" x14ac:dyDescent="0.3">
      <c r="B67" s="48"/>
      <c r="C67" s="27">
        <v>18405</v>
      </c>
      <c r="D67" s="27" t="s">
        <v>14</v>
      </c>
      <c r="E67" s="27">
        <f>OEE!G104</f>
        <v>3480</v>
      </c>
      <c r="F67" s="27">
        <f>OEE!G149</f>
        <v>3240</v>
      </c>
      <c r="G67" s="30">
        <f>OEE!H59</f>
        <v>285115</v>
      </c>
      <c r="H67" s="27">
        <f>OEE!G194</f>
        <v>0.01</v>
      </c>
      <c r="I67" s="28">
        <f t="shared" si="2"/>
        <v>0.1117385057471264</v>
      </c>
      <c r="K67" s="48">
        <v>44936</v>
      </c>
      <c r="L67" s="27">
        <v>18444</v>
      </c>
      <c r="M67" s="27" t="s">
        <v>12</v>
      </c>
      <c r="N67" s="27">
        <f>OEE!L104</f>
        <v>3550</v>
      </c>
      <c r="O67" s="27">
        <f>OEE!L149</f>
        <v>3120</v>
      </c>
      <c r="P67" s="31">
        <f>OEE!N59</f>
        <v>285630</v>
      </c>
      <c r="Q67" s="27">
        <f>OEE!L194</f>
        <v>0.01</v>
      </c>
      <c r="R67" s="28">
        <f t="shared" si="3"/>
        <v>7.4281690140845014E-2</v>
      </c>
    </row>
    <row r="68" spans="2:18" x14ac:dyDescent="0.3">
      <c r="B68" s="6">
        <v>44916</v>
      </c>
      <c r="C68" s="27">
        <v>18406</v>
      </c>
      <c r="D68" s="27" t="s">
        <v>15</v>
      </c>
      <c r="E68" s="27">
        <f>OEE!G105</f>
        <v>3140</v>
      </c>
      <c r="F68" s="27">
        <f>OEE!G150</f>
        <v>2940</v>
      </c>
      <c r="G68" s="30">
        <f>OEE!H60</f>
        <v>284360</v>
      </c>
      <c r="H68" s="27">
        <f>OEE!G195</f>
        <v>0.01</v>
      </c>
      <c r="I68" s="28">
        <f t="shared" si="2"/>
        <v>3.0700636942675188E-2</v>
      </c>
      <c r="K68" s="48"/>
      <c r="L68" s="27">
        <v>18445</v>
      </c>
      <c r="M68" s="27" t="s">
        <v>14</v>
      </c>
      <c r="N68" s="27">
        <f>OEE!L105</f>
        <v>3480</v>
      </c>
      <c r="O68" s="27">
        <f>OEE!L150</f>
        <v>3120</v>
      </c>
      <c r="P68" s="31">
        <f>OEE!N60</f>
        <v>285220</v>
      </c>
      <c r="Q68" s="27">
        <f>OEE!L195</f>
        <v>0.01</v>
      </c>
      <c r="R68" s="28">
        <f t="shared" si="3"/>
        <v>7.6954022988505663E-2</v>
      </c>
    </row>
    <row r="69" spans="2:18" x14ac:dyDescent="0.3">
      <c r="B69" s="48">
        <v>44917</v>
      </c>
      <c r="C69" s="27">
        <v>18407</v>
      </c>
      <c r="D69" s="27" t="s">
        <v>16</v>
      </c>
      <c r="E69" s="27">
        <f>OEE!G106</f>
        <v>3230</v>
      </c>
      <c r="F69" s="27">
        <f>OEE!G151</f>
        <v>3060</v>
      </c>
      <c r="G69" s="30">
        <f>OEE!H61</f>
        <v>285020</v>
      </c>
      <c r="H69" s="27">
        <f>OEE!G196</f>
        <v>0.01</v>
      </c>
      <c r="I69" s="28">
        <f t="shared" si="2"/>
        <v>6.495356037151695E-2</v>
      </c>
      <c r="K69" s="48">
        <v>44937</v>
      </c>
      <c r="L69" s="27">
        <v>18446</v>
      </c>
      <c r="M69" s="27" t="s">
        <v>15</v>
      </c>
      <c r="N69" s="27">
        <f>OEE!L106</f>
        <v>3250</v>
      </c>
      <c r="O69" s="27">
        <f>OEE!L151</f>
        <v>2880</v>
      </c>
      <c r="P69" s="31">
        <f>OEE!N61</f>
        <v>285690</v>
      </c>
      <c r="Q69" s="27">
        <f>OEE!L196</f>
        <v>0.01</v>
      </c>
      <c r="R69" s="28">
        <f t="shared" si="3"/>
        <v>7.1076923076922793E-3</v>
      </c>
    </row>
    <row r="70" spans="2:18" x14ac:dyDescent="0.3">
      <c r="B70" s="48"/>
      <c r="C70" s="27">
        <v>18408</v>
      </c>
      <c r="D70" s="27" t="s">
        <v>13</v>
      </c>
      <c r="E70" s="27">
        <f>OEE!G107</f>
        <v>3370</v>
      </c>
      <c r="F70" s="27">
        <f>OEE!G152</f>
        <v>3060</v>
      </c>
      <c r="G70" s="30">
        <f>OEE!H62</f>
        <v>284210</v>
      </c>
      <c r="H70" s="27">
        <f>OEE!G197</f>
        <v>0.01</v>
      </c>
      <c r="I70" s="28">
        <f t="shared" si="2"/>
        <v>6.4658753709198838E-2</v>
      </c>
      <c r="K70" s="48"/>
      <c r="L70" s="27">
        <v>18447</v>
      </c>
      <c r="M70" s="27" t="s">
        <v>16</v>
      </c>
      <c r="N70" s="27">
        <f>OEE!L107</f>
        <v>3130</v>
      </c>
      <c r="O70" s="27">
        <f>OEE!L152</f>
        <v>2880</v>
      </c>
      <c r="P70" s="31">
        <f>OEE!N62</f>
        <v>285150</v>
      </c>
      <c r="Q70" s="27">
        <f>OEE!L197</f>
        <v>0.01</v>
      </c>
      <c r="R70" s="28">
        <f t="shared" si="3"/>
        <v>9.1054313099041533E-3</v>
      </c>
    </row>
    <row r="71" spans="2:18" x14ac:dyDescent="0.3">
      <c r="B71" s="48">
        <v>44918</v>
      </c>
      <c r="C71" s="27">
        <v>18409</v>
      </c>
      <c r="D71" s="27" t="s">
        <v>12</v>
      </c>
      <c r="E71" s="27">
        <f>OEE!G108</f>
        <v>3410</v>
      </c>
      <c r="F71" s="27">
        <f>OEE!G153</f>
        <v>3000</v>
      </c>
      <c r="G71" s="30">
        <f>OEE!H63</f>
        <v>285310</v>
      </c>
      <c r="H71" s="27">
        <f>OEE!G198</f>
        <v>0.01</v>
      </c>
      <c r="I71" s="28">
        <f t="shared" si="2"/>
        <v>4.3079178885630523E-2</v>
      </c>
      <c r="K71" s="2"/>
      <c r="L71" s="27"/>
      <c r="M71" s="53" t="s">
        <v>52</v>
      </c>
      <c r="N71" s="54"/>
      <c r="O71" s="54"/>
      <c r="P71" s="54"/>
      <c r="Q71" s="55"/>
      <c r="R71" s="29">
        <f>AVERAGE(R50:R70)</f>
        <v>5.9201574234381139E-2</v>
      </c>
    </row>
    <row r="72" spans="2:18" x14ac:dyDescent="0.3">
      <c r="B72" s="48"/>
      <c r="C72" s="27">
        <v>18410</v>
      </c>
      <c r="D72" s="27" t="s">
        <v>14</v>
      </c>
      <c r="E72" s="27">
        <f>OEE!G109</f>
        <v>3200</v>
      </c>
      <c r="F72" s="27">
        <f>OEE!G154</f>
        <v>3000</v>
      </c>
      <c r="G72" s="30">
        <f>OEE!H64</f>
        <v>284440</v>
      </c>
      <c r="H72" s="27">
        <f>OEE!G199</f>
        <v>0.01</v>
      </c>
      <c r="I72" s="28">
        <f t="shared" si="2"/>
        <v>4.8624999999999974E-2</v>
      </c>
    </row>
    <row r="73" spans="2:18" x14ac:dyDescent="0.3">
      <c r="B73" s="48">
        <v>44919</v>
      </c>
      <c r="C73" s="27">
        <v>18411</v>
      </c>
      <c r="D73" s="27" t="s">
        <v>15</v>
      </c>
      <c r="E73" s="27">
        <f>OEE!G110</f>
        <v>3190</v>
      </c>
      <c r="F73" s="27">
        <f>OEE!G155</f>
        <v>2940</v>
      </c>
      <c r="G73" s="30">
        <f>OEE!H65</f>
        <v>284360</v>
      </c>
      <c r="H73" s="27">
        <f>OEE!G200</f>
        <v>0.01</v>
      </c>
      <c r="I73" s="28">
        <f t="shared" si="2"/>
        <v>3.0219435736677146E-2</v>
      </c>
    </row>
    <row r="74" spans="2:18" x14ac:dyDescent="0.3">
      <c r="B74" s="48"/>
      <c r="C74" s="27">
        <v>18412</v>
      </c>
      <c r="D74" s="27" t="s">
        <v>16</v>
      </c>
      <c r="E74" s="27">
        <f>OEE!G111</f>
        <v>3450</v>
      </c>
      <c r="F74" s="27">
        <f>OEE!G156</f>
        <v>3060</v>
      </c>
      <c r="G74" s="30">
        <f>OEE!H66</f>
        <v>283900</v>
      </c>
      <c r="H74" s="27">
        <f>OEE!G201</f>
        <v>0.01</v>
      </c>
      <c r="I74" s="28">
        <f t="shared" si="2"/>
        <v>6.4057971014492759E-2</v>
      </c>
    </row>
    <row r="75" spans="2:18" x14ac:dyDescent="0.3">
      <c r="B75" s="48">
        <v>44920</v>
      </c>
      <c r="C75" s="27">
        <v>18413</v>
      </c>
      <c r="D75" s="27" t="s">
        <v>13</v>
      </c>
      <c r="E75" s="27">
        <f>OEE!G112</f>
        <v>3300</v>
      </c>
      <c r="F75" s="27">
        <f>OEE!G157</f>
        <v>3120</v>
      </c>
      <c r="G75" s="30">
        <f>OEE!H67</f>
        <v>283790</v>
      </c>
      <c r="H75" s="27">
        <f>OEE!G202</f>
        <v>0.01</v>
      </c>
      <c r="I75" s="28">
        <f t="shared" si="2"/>
        <v>8.5484848484848455E-2</v>
      </c>
    </row>
    <row r="76" spans="2:18" x14ac:dyDescent="0.3">
      <c r="B76" s="48"/>
      <c r="C76" s="27">
        <v>18414</v>
      </c>
      <c r="D76" s="27" t="s">
        <v>12</v>
      </c>
      <c r="E76" s="27">
        <f>OEE!G113</f>
        <v>3340</v>
      </c>
      <c r="F76" s="27">
        <f>OEE!G158</f>
        <v>3120</v>
      </c>
      <c r="G76" s="30">
        <f>OEE!H68</f>
        <v>284110</v>
      </c>
      <c r="H76" s="27">
        <f>OEE!G203</f>
        <v>0.01</v>
      </c>
      <c r="I76" s="28">
        <f t="shared" si="2"/>
        <v>8.350299401197607E-2</v>
      </c>
    </row>
    <row r="77" spans="2:18" x14ac:dyDescent="0.3">
      <c r="B77" s="48">
        <v>44921</v>
      </c>
      <c r="C77" s="27">
        <v>18415</v>
      </c>
      <c r="D77" s="27" t="s">
        <v>14</v>
      </c>
      <c r="E77" s="27">
        <f>OEE!G114</f>
        <v>3350</v>
      </c>
      <c r="F77" s="27">
        <f>OEE!G159</f>
        <v>3180</v>
      </c>
      <c r="G77" s="30">
        <f>OEE!H69</f>
        <v>283250</v>
      </c>
      <c r="H77" s="27">
        <f>OEE!G204</f>
        <v>0.01</v>
      </c>
      <c r="I77" s="28">
        <f t="shared" si="2"/>
        <v>0.10373134328358209</v>
      </c>
    </row>
    <row r="78" spans="2:18" x14ac:dyDescent="0.3">
      <c r="B78" s="48"/>
      <c r="C78" s="27">
        <v>18416</v>
      </c>
      <c r="D78" s="27" t="s">
        <v>15</v>
      </c>
      <c r="E78" s="27">
        <f>OEE!G115</f>
        <v>3430</v>
      </c>
      <c r="F78" s="27">
        <f>OEE!G160</f>
        <v>3000</v>
      </c>
      <c r="G78" s="30">
        <f>OEE!H70</f>
        <v>283670</v>
      </c>
      <c r="H78" s="27">
        <f>OEE!G205</f>
        <v>0.01</v>
      </c>
      <c r="I78" s="28">
        <f t="shared" si="2"/>
        <v>4.760932944606406E-2</v>
      </c>
    </row>
    <row r="79" spans="2:18" x14ac:dyDescent="0.3">
      <c r="B79" s="48">
        <v>44922</v>
      </c>
      <c r="C79" s="27">
        <v>18417</v>
      </c>
      <c r="D79" s="27" t="s">
        <v>16</v>
      </c>
      <c r="E79" s="27">
        <f>OEE!G116</f>
        <v>3450</v>
      </c>
      <c r="F79" s="27">
        <f>OEE!G161</f>
        <v>3180</v>
      </c>
      <c r="G79" s="30">
        <f>OEE!H71</f>
        <v>283940</v>
      </c>
      <c r="H79" s="27">
        <f>OEE!G206</f>
        <v>0.01</v>
      </c>
      <c r="I79" s="28">
        <f t="shared" si="2"/>
        <v>9.8724637681159397E-2</v>
      </c>
    </row>
    <row r="80" spans="2:18" x14ac:dyDescent="0.3">
      <c r="B80" s="48"/>
      <c r="C80" s="27">
        <v>18418</v>
      </c>
      <c r="D80" s="27" t="s">
        <v>13</v>
      </c>
      <c r="E80" s="27">
        <f>OEE!G117</f>
        <v>3430</v>
      </c>
      <c r="F80" s="27">
        <f>OEE!G162</f>
        <v>3240</v>
      </c>
      <c r="G80" s="30">
        <f>OEE!H72</f>
        <v>283680</v>
      </c>
      <c r="H80" s="27">
        <f>OEE!G207</f>
        <v>0.01</v>
      </c>
      <c r="I80" s="28">
        <f t="shared" si="2"/>
        <v>0.11755102040816322</v>
      </c>
    </row>
    <row r="81" spans="2:14" x14ac:dyDescent="0.3">
      <c r="B81" s="48">
        <v>44923</v>
      </c>
      <c r="C81" s="27">
        <v>18419</v>
      </c>
      <c r="D81" s="27" t="s">
        <v>12</v>
      </c>
      <c r="E81" s="27">
        <f>OEE!G118</f>
        <v>3240</v>
      </c>
      <c r="F81" s="27">
        <f>OEE!G163</f>
        <v>3000</v>
      </c>
      <c r="G81" s="30">
        <f>OEE!H73</f>
        <v>283830</v>
      </c>
      <c r="H81" s="27">
        <f>OEE!G208</f>
        <v>0.01</v>
      </c>
      <c r="I81" s="28">
        <f t="shared" si="2"/>
        <v>4.9907407407407352E-2</v>
      </c>
    </row>
    <row r="82" spans="2:14" x14ac:dyDescent="0.3">
      <c r="B82" s="48"/>
      <c r="C82" s="27">
        <v>18420</v>
      </c>
      <c r="D82" s="27" t="s">
        <v>14</v>
      </c>
      <c r="E82" s="27">
        <f>OEE!G119</f>
        <v>3310</v>
      </c>
      <c r="F82" s="27">
        <f>OEE!G164</f>
        <v>3000</v>
      </c>
      <c r="G82" s="30">
        <f>OEE!H74</f>
        <v>283890</v>
      </c>
      <c r="H82" s="27">
        <f>OEE!G209</f>
        <v>0.01</v>
      </c>
      <c r="I82" s="28">
        <f t="shared" si="2"/>
        <v>4.8670694864048313E-2</v>
      </c>
    </row>
    <row r="83" spans="2:14" x14ac:dyDescent="0.3">
      <c r="B83" s="48">
        <v>44924</v>
      </c>
      <c r="C83" s="27">
        <v>18421</v>
      </c>
      <c r="D83" s="27" t="s">
        <v>15</v>
      </c>
      <c r="E83" s="27">
        <f>OEE!G120</f>
        <v>3300</v>
      </c>
      <c r="F83" s="27">
        <f>OEE!G165</f>
        <v>3120</v>
      </c>
      <c r="G83" s="30">
        <f>OEE!H75</f>
        <v>283660</v>
      </c>
      <c r="H83" s="27">
        <f>OEE!G210</f>
        <v>0.01</v>
      </c>
      <c r="I83" s="28">
        <f t="shared" si="2"/>
        <v>8.5878787878787902E-2</v>
      </c>
    </row>
    <row r="84" spans="2:14" x14ac:dyDescent="0.3">
      <c r="B84" s="48"/>
      <c r="C84" s="27">
        <v>18422</v>
      </c>
      <c r="D84" s="27" t="s">
        <v>16</v>
      </c>
      <c r="E84" s="27">
        <f>OEE!G121</f>
        <v>3410</v>
      </c>
      <c r="F84" s="27">
        <f>OEE!G166</f>
        <v>3240</v>
      </c>
      <c r="G84" s="30">
        <f>OEE!H76</f>
        <v>284020</v>
      </c>
      <c r="H84" s="27">
        <f>OEE!G211</f>
        <v>0.01</v>
      </c>
      <c r="I84" s="28">
        <f t="shared" si="2"/>
        <v>0.11724340175953071</v>
      </c>
    </row>
    <row r="85" spans="2:14" x14ac:dyDescent="0.3">
      <c r="B85" s="48">
        <v>44925</v>
      </c>
      <c r="C85" s="27">
        <v>18423</v>
      </c>
      <c r="D85" s="27" t="s">
        <v>13</v>
      </c>
      <c r="E85" s="27">
        <f>OEE!G122</f>
        <v>3120</v>
      </c>
      <c r="F85" s="27">
        <f>OEE!G167</f>
        <v>2940</v>
      </c>
      <c r="G85" s="30">
        <f>OEE!H77</f>
        <v>283470</v>
      </c>
      <c r="H85" s="27">
        <f>OEE!G212</f>
        <v>0.01</v>
      </c>
      <c r="I85" s="28">
        <f t="shared" si="2"/>
        <v>3.3749999999999912E-2</v>
      </c>
    </row>
    <row r="86" spans="2:14" x14ac:dyDescent="0.3">
      <c r="B86" s="48"/>
      <c r="C86" s="27">
        <v>18424</v>
      </c>
      <c r="D86" s="27" t="s">
        <v>12</v>
      </c>
      <c r="E86" s="27">
        <f>OEE!G123</f>
        <v>3120</v>
      </c>
      <c r="F86" s="27">
        <f>OEE!G168</f>
        <v>2940</v>
      </c>
      <c r="G86" s="30">
        <f>OEE!H78</f>
        <v>284330</v>
      </c>
      <c r="H86" s="27">
        <f>OEE!G213</f>
        <v>0.01</v>
      </c>
      <c r="I86" s="28">
        <f t="shared" si="2"/>
        <v>3.0993589743589685E-2</v>
      </c>
    </row>
    <row r="87" spans="2:14" x14ac:dyDescent="0.3">
      <c r="B87" s="48">
        <v>44926</v>
      </c>
      <c r="C87" s="27">
        <v>18425</v>
      </c>
      <c r="D87" s="27" t="s">
        <v>14</v>
      </c>
      <c r="E87" s="27">
        <f>OEE!G124</f>
        <v>3070</v>
      </c>
      <c r="F87" s="27">
        <f>OEE!G169</f>
        <v>2880</v>
      </c>
      <c r="G87" s="30">
        <f>OEE!H79</f>
        <v>285790</v>
      </c>
      <c r="H87" s="27">
        <f>OEE!G214</f>
        <v>0.01</v>
      </c>
      <c r="I87" s="28">
        <f t="shared" si="2"/>
        <v>7.1986970684038793E-3</v>
      </c>
    </row>
    <row r="88" spans="2:14" x14ac:dyDescent="0.3">
      <c r="B88" s="48"/>
      <c r="C88" s="27">
        <v>18426</v>
      </c>
      <c r="D88" s="27" t="s">
        <v>15</v>
      </c>
      <c r="E88" s="27">
        <f>OEE!G125</f>
        <v>3350</v>
      </c>
      <c r="F88" s="27">
        <f>OEE!G170</f>
        <v>3000</v>
      </c>
      <c r="G88" s="30">
        <f>OEE!H80</f>
        <v>285700</v>
      </c>
      <c r="H88" s="27">
        <f>OEE!G215</f>
        <v>0.01</v>
      </c>
      <c r="I88" s="28">
        <f t="shared" si="2"/>
        <v>4.2686567164179103E-2</v>
      </c>
    </row>
    <row r="89" spans="2:14" x14ac:dyDescent="0.3">
      <c r="B89" s="2"/>
      <c r="C89" s="2"/>
      <c r="D89" s="53" t="s">
        <v>52</v>
      </c>
      <c r="E89" s="54"/>
      <c r="F89" s="54"/>
      <c r="G89" s="54"/>
      <c r="H89" s="55"/>
      <c r="I89" s="29">
        <f>AVERAGE(I50:I88)</f>
        <v>6.1083636021595444E-2</v>
      </c>
    </row>
    <row r="91" spans="2:14" x14ac:dyDescent="0.3">
      <c r="B91" s="24" t="s">
        <v>33</v>
      </c>
    </row>
    <row r="92" spans="2:14" x14ac:dyDescent="0.3">
      <c r="B92" s="47" t="s">
        <v>19</v>
      </c>
      <c r="C92" s="47"/>
      <c r="D92" s="47"/>
      <c r="E92" s="47"/>
      <c r="F92" s="47"/>
      <c r="G92" s="47"/>
      <c r="I92" s="47" t="s">
        <v>20</v>
      </c>
      <c r="J92" s="47"/>
      <c r="K92" s="47"/>
      <c r="L92" s="47"/>
      <c r="M92" s="47"/>
      <c r="N92" s="47"/>
    </row>
    <row r="93" spans="2:14" x14ac:dyDescent="0.3">
      <c r="B93" s="2" t="s">
        <v>9</v>
      </c>
      <c r="C93" s="2" t="s">
        <v>10</v>
      </c>
      <c r="D93" s="2" t="s">
        <v>11</v>
      </c>
      <c r="E93" s="2" t="s">
        <v>0</v>
      </c>
      <c r="F93" s="2" t="s">
        <v>35</v>
      </c>
      <c r="G93" s="2" t="s">
        <v>36</v>
      </c>
      <c r="I93" s="2" t="s">
        <v>9</v>
      </c>
      <c r="J93" s="2" t="s">
        <v>10</v>
      </c>
      <c r="K93" s="2" t="s">
        <v>11</v>
      </c>
      <c r="L93" s="2" t="s">
        <v>0</v>
      </c>
      <c r="M93" s="2" t="s">
        <v>35</v>
      </c>
      <c r="N93" s="2" t="s">
        <v>36</v>
      </c>
    </row>
    <row r="94" spans="2:14" x14ac:dyDescent="0.3">
      <c r="B94" s="48">
        <v>44907</v>
      </c>
      <c r="C94" s="27">
        <v>18388</v>
      </c>
      <c r="D94" s="27" t="s">
        <v>12</v>
      </c>
      <c r="E94" s="27">
        <f>E50</f>
        <v>3110</v>
      </c>
      <c r="F94" s="27">
        <v>0</v>
      </c>
      <c r="G94" s="28">
        <f>F94/E94</f>
        <v>0</v>
      </c>
      <c r="I94" s="48">
        <v>44927</v>
      </c>
      <c r="J94" s="27">
        <v>18427</v>
      </c>
      <c r="K94" s="27" t="s">
        <v>16</v>
      </c>
      <c r="L94" s="27">
        <f>N50</f>
        <v>3410</v>
      </c>
      <c r="M94" s="27">
        <v>0</v>
      </c>
      <c r="N94" s="28">
        <f>M94/L94</f>
        <v>0</v>
      </c>
    </row>
    <row r="95" spans="2:14" x14ac:dyDescent="0.3">
      <c r="B95" s="48"/>
      <c r="C95" s="27">
        <v>18389</v>
      </c>
      <c r="D95" s="27" t="s">
        <v>13</v>
      </c>
      <c r="E95" s="27">
        <f t="shared" ref="E95:E132" si="4">E51</f>
        <v>3200</v>
      </c>
      <c r="F95" s="27">
        <v>0</v>
      </c>
      <c r="G95" s="28">
        <f t="shared" ref="G95:G132" si="5">F95/E95</f>
        <v>0</v>
      </c>
      <c r="I95" s="48"/>
      <c r="J95" s="27">
        <v>18428</v>
      </c>
      <c r="K95" s="27" t="s">
        <v>13</v>
      </c>
      <c r="L95" s="27">
        <f t="shared" ref="L95:L114" si="6">N51</f>
        <v>3400</v>
      </c>
      <c r="M95" s="27">
        <v>0</v>
      </c>
      <c r="N95" s="28">
        <f t="shared" ref="N95:N114" si="7">M95/L95</f>
        <v>0</v>
      </c>
    </row>
    <row r="96" spans="2:14" x14ac:dyDescent="0.3">
      <c r="B96" s="48">
        <v>44908</v>
      </c>
      <c r="C96" s="27">
        <v>18390</v>
      </c>
      <c r="D96" s="27" t="s">
        <v>14</v>
      </c>
      <c r="E96" s="27">
        <f t="shared" si="4"/>
        <v>3380</v>
      </c>
      <c r="F96" s="27">
        <v>0</v>
      </c>
      <c r="G96" s="28">
        <f t="shared" si="5"/>
        <v>0</v>
      </c>
      <c r="I96" s="48">
        <v>44928</v>
      </c>
      <c r="J96" s="27">
        <v>18429</v>
      </c>
      <c r="K96" s="27" t="s">
        <v>12</v>
      </c>
      <c r="L96" s="27">
        <f t="shared" si="6"/>
        <v>3160</v>
      </c>
      <c r="M96" s="27">
        <v>0</v>
      </c>
      <c r="N96" s="28">
        <f t="shared" si="7"/>
        <v>0</v>
      </c>
    </row>
    <row r="97" spans="2:14" x14ac:dyDescent="0.3">
      <c r="B97" s="48"/>
      <c r="C97" s="27">
        <v>18391</v>
      </c>
      <c r="D97" s="27" t="s">
        <v>15</v>
      </c>
      <c r="E97" s="27">
        <f t="shared" si="4"/>
        <v>3310</v>
      </c>
      <c r="F97" s="27">
        <v>0</v>
      </c>
      <c r="G97" s="28">
        <f t="shared" si="5"/>
        <v>0</v>
      </c>
      <c r="I97" s="48"/>
      <c r="J97" s="27">
        <v>18430</v>
      </c>
      <c r="K97" s="27" t="s">
        <v>14</v>
      </c>
      <c r="L97" s="27">
        <f t="shared" si="6"/>
        <v>3350</v>
      </c>
      <c r="M97" s="27">
        <v>0</v>
      </c>
      <c r="N97" s="28">
        <f t="shared" si="7"/>
        <v>0</v>
      </c>
    </row>
    <row r="98" spans="2:14" x14ac:dyDescent="0.3">
      <c r="B98" s="48">
        <v>44909</v>
      </c>
      <c r="C98" s="27">
        <v>18392</v>
      </c>
      <c r="D98" s="27" t="s">
        <v>16</v>
      </c>
      <c r="E98" s="27">
        <f t="shared" si="4"/>
        <v>3080</v>
      </c>
      <c r="F98" s="27">
        <v>0</v>
      </c>
      <c r="G98" s="28">
        <f t="shared" si="5"/>
        <v>0</v>
      </c>
      <c r="I98" s="48">
        <v>44929</v>
      </c>
      <c r="J98" s="27">
        <v>18431</v>
      </c>
      <c r="K98" s="27" t="s">
        <v>15</v>
      </c>
      <c r="L98" s="27">
        <f t="shared" si="6"/>
        <v>3180</v>
      </c>
      <c r="M98" s="27">
        <v>0</v>
      </c>
      <c r="N98" s="28">
        <f t="shared" si="7"/>
        <v>0</v>
      </c>
    </row>
    <row r="99" spans="2:14" x14ac:dyDescent="0.3">
      <c r="B99" s="48"/>
      <c r="C99" s="27">
        <v>18393</v>
      </c>
      <c r="D99" s="27" t="s">
        <v>13</v>
      </c>
      <c r="E99" s="27">
        <f t="shared" si="4"/>
        <v>3440</v>
      </c>
      <c r="F99" s="27">
        <v>0</v>
      </c>
      <c r="G99" s="28">
        <f t="shared" si="5"/>
        <v>0</v>
      </c>
      <c r="I99" s="48"/>
      <c r="J99" s="27">
        <v>18432</v>
      </c>
      <c r="K99" s="27" t="s">
        <v>16</v>
      </c>
      <c r="L99" s="27">
        <f t="shared" si="6"/>
        <v>3150</v>
      </c>
      <c r="M99" s="27">
        <v>0</v>
      </c>
      <c r="N99" s="28">
        <f t="shared" si="7"/>
        <v>0</v>
      </c>
    </row>
    <row r="100" spans="2:14" x14ac:dyDescent="0.3">
      <c r="B100" s="48">
        <v>44910</v>
      </c>
      <c r="C100" s="27">
        <v>18394</v>
      </c>
      <c r="D100" s="27" t="s">
        <v>12</v>
      </c>
      <c r="E100" s="27">
        <f t="shared" si="4"/>
        <v>3240</v>
      </c>
      <c r="F100" s="27">
        <v>0</v>
      </c>
      <c r="G100" s="28">
        <f t="shared" si="5"/>
        <v>0</v>
      </c>
      <c r="I100" s="48">
        <v>44930</v>
      </c>
      <c r="J100" s="27">
        <v>18433</v>
      </c>
      <c r="K100" s="27" t="s">
        <v>13</v>
      </c>
      <c r="L100" s="27">
        <f t="shared" si="6"/>
        <v>3470</v>
      </c>
      <c r="M100" s="27">
        <v>0</v>
      </c>
      <c r="N100" s="28">
        <f t="shared" si="7"/>
        <v>0</v>
      </c>
    </row>
    <row r="101" spans="2:14" x14ac:dyDescent="0.3">
      <c r="B101" s="48"/>
      <c r="C101" s="27">
        <v>18395</v>
      </c>
      <c r="D101" s="27" t="s">
        <v>14</v>
      </c>
      <c r="E101" s="27">
        <f t="shared" si="4"/>
        <v>3180</v>
      </c>
      <c r="F101" s="27">
        <v>0</v>
      </c>
      <c r="G101" s="28">
        <f t="shared" si="5"/>
        <v>0</v>
      </c>
      <c r="I101" s="48"/>
      <c r="J101" s="27">
        <v>18434</v>
      </c>
      <c r="K101" s="27" t="s">
        <v>12</v>
      </c>
      <c r="L101" s="27">
        <f t="shared" si="6"/>
        <v>3490</v>
      </c>
      <c r="M101" s="27">
        <v>0</v>
      </c>
      <c r="N101" s="28">
        <f t="shared" si="7"/>
        <v>0</v>
      </c>
    </row>
    <row r="102" spans="2:14" x14ac:dyDescent="0.3">
      <c r="B102" s="48">
        <v>44911</v>
      </c>
      <c r="C102" s="27">
        <v>18396</v>
      </c>
      <c r="D102" s="27" t="s">
        <v>15</v>
      </c>
      <c r="E102" s="27">
        <f t="shared" si="4"/>
        <v>3150</v>
      </c>
      <c r="F102" s="27">
        <v>0</v>
      </c>
      <c r="G102" s="28">
        <f t="shared" si="5"/>
        <v>0</v>
      </c>
      <c r="I102" s="48">
        <v>44931</v>
      </c>
      <c r="J102" s="27">
        <v>18435</v>
      </c>
      <c r="K102" s="27" t="s">
        <v>14</v>
      </c>
      <c r="L102" s="27">
        <f t="shared" si="6"/>
        <v>3490</v>
      </c>
      <c r="M102" s="27">
        <v>0</v>
      </c>
      <c r="N102" s="28">
        <f t="shared" si="7"/>
        <v>0</v>
      </c>
    </row>
    <row r="103" spans="2:14" x14ac:dyDescent="0.3">
      <c r="B103" s="48"/>
      <c r="C103" s="27">
        <v>18397</v>
      </c>
      <c r="D103" s="27" t="s">
        <v>16</v>
      </c>
      <c r="E103" s="27">
        <f t="shared" si="4"/>
        <v>3340</v>
      </c>
      <c r="F103" s="27">
        <v>0</v>
      </c>
      <c r="G103" s="28">
        <f t="shared" si="5"/>
        <v>0</v>
      </c>
      <c r="I103" s="48"/>
      <c r="J103" s="27">
        <v>18436</v>
      </c>
      <c r="K103" s="27" t="s">
        <v>15</v>
      </c>
      <c r="L103" s="27">
        <f t="shared" si="6"/>
        <v>3250</v>
      </c>
      <c r="M103" s="27">
        <v>0</v>
      </c>
      <c r="N103" s="28">
        <f t="shared" si="7"/>
        <v>0</v>
      </c>
    </row>
    <row r="104" spans="2:14" x14ac:dyDescent="0.3">
      <c r="B104" s="48">
        <v>44912</v>
      </c>
      <c r="C104" s="27">
        <v>18398</v>
      </c>
      <c r="D104" s="27" t="s">
        <v>13</v>
      </c>
      <c r="E104" s="27">
        <f t="shared" si="4"/>
        <v>3310</v>
      </c>
      <c r="F104" s="27">
        <v>0</v>
      </c>
      <c r="G104" s="28">
        <f t="shared" si="5"/>
        <v>0</v>
      </c>
      <c r="I104" s="48">
        <v>44932</v>
      </c>
      <c r="J104" s="27">
        <v>18437</v>
      </c>
      <c r="K104" s="27" t="s">
        <v>16</v>
      </c>
      <c r="L104" s="27">
        <f t="shared" si="6"/>
        <v>3350</v>
      </c>
      <c r="M104" s="27">
        <v>0</v>
      </c>
      <c r="N104" s="28">
        <f t="shared" si="7"/>
        <v>0</v>
      </c>
    </row>
    <row r="105" spans="2:14" x14ac:dyDescent="0.3">
      <c r="B105" s="48"/>
      <c r="C105" s="27">
        <v>18399</v>
      </c>
      <c r="D105" s="27" t="s">
        <v>12</v>
      </c>
      <c r="E105" s="27">
        <f t="shared" si="4"/>
        <v>3430</v>
      </c>
      <c r="F105" s="27">
        <v>0</v>
      </c>
      <c r="G105" s="28">
        <f t="shared" si="5"/>
        <v>0</v>
      </c>
      <c r="I105" s="48"/>
      <c r="J105" s="27">
        <v>18438</v>
      </c>
      <c r="K105" s="27" t="s">
        <v>13</v>
      </c>
      <c r="L105" s="27">
        <f t="shared" si="6"/>
        <v>3390</v>
      </c>
      <c r="M105" s="27">
        <v>0</v>
      </c>
      <c r="N105" s="28">
        <f t="shared" si="7"/>
        <v>0</v>
      </c>
    </row>
    <row r="106" spans="2:14" x14ac:dyDescent="0.3">
      <c r="B106" s="48">
        <v>44913</v>
      </c>
      <c r="C106" s="27">
        <v>18400</v>
      </c>
      <c r="D106" s="27" t="s">
        <v>14</v>
      </c>
      <c r="E106" s="27">
        <f t="shared" si="4"/>
        <v>3480</v>
      </c>
      <c r="F106" s="27">
        <v>0</v>
      </c>
      <c r="G106" s="28">
        <f t="shared" si="5"/>
        <v>0</v>
      </c>
      <c r="I106" s="48">
        <v>44933</v>
      </c>
      <c r="J106" s="27">
        <v>18439</v>
      </c>
      <c r="K106" s="27" t="s">
        <v>12</v>
      </c>
      <c r="L106" s="27">
        <f t="shared" si="6"/>
        <v>3380</v>
      </c>
      <c r="M106" s="27">
        <v>0</v>
      </c>
      <c r="N106" s="28">
        <f t="shared" si="7"/>
        <v>0</v>
      </c>
    </row>
    <row r="107" spans="2:14" x14ac:dyDescent="0.3">
      <c r="B107" s="48"/>
      <c r="C107" s="27">
        <v>18401</v>
      </c>
      <c r="D107" s="27" t="s">
        <v>15</v>
      </c>
      <c r="E107" s="27">
        <f t="shared" si="4"/>
        <v>3260</v>
      </c>
      <c r="F107" s="27">
        <v>0</v>
      </c>
      <c r="G107" s="28">
        <f t="shared" si="5"/>
        <v>0</v>
      </c>
      <c r="I107" s="48"/>
      <c r="J107" s="27">
        <v>18440</v>
      </c>
      <c r="K107" s="27" t="s">
        <v>14</v>
      </c>
      <c r="L107" s="27">
        <f t="shared" si="6"/>
        <v>3360</v>
      </c>
      <c r="M107" s="27">
        <v>0</v>
      </c>
      <c r="N107" s="28">
        <f t="shared" si="7"/>
        <v>0</v>
      </c>
    </row>
    <row r="108" spans="2:14" x14ac:dyDescent="0.3">
      <c r="B108" s="48">
        <v>44914</v>
      </c>
      <c r="C108" s="27">
        <v>18402</v>
      </c>
      <c r="D108" s="27" t="s">
        <v>16</v>
      </c>
      <c r="E108" s="27">
        <f t="shared" si="4"/>
        <v>3510</v>
      </c>
      <c r="F108" s="27">
        <v>0</v>
      </c>
      <c r="G108" s="28">
        <f t="shared" si="5"/>
        <v>0</v>
      </c>
      <c r="I108" s="48">
        <v>44934</v>
      </c>
      <c r="J108" s="27">
        <v>18441</v>
      </c>
      <c r="K108" s="27" t="s">
        <v>15</v>
      </c>
      <c r="L108" s="27">
        <f t="shared" si="6"/>
        <v>3460</v>
      </c>
      <c r="M108" s="27">
        <v>0</v>
      </c>
      <c r="N108" s="28">
        <f t="shared" si="7"/>
        <v>0</v>
      </c>
    </row>
    <row r="109" spans="2:14" x14ac:dyDescent="0.3">
      <c r="B109" s="48"/>
      <c r="C109" s="27">
        <v>18403</v>
      </c>
      <c r="D109" s="27" t="s">
        <v>13</v>
      </c>
      <c r="E109" s="27">
        <f t="shared" si="4"/>
        <v>3260</v>
      </c>
      <c r="F109" s="27">
        <v>0</v>
      </c>
      <c r="G109" s="28">
        <f t="shared" si="5"/>
        <v>0</v>
      </c>
      <c r="I109" s="48"/>
      <c r="J109" s="27">
        <v>18442</v>
      </c>
      <c r="K109" s="27" t="s">
        <v>16</v>
      </c>
      <c r="L109" s="27">
        <f t="shared" si="6"/>
        <v>3280</v>
      </c>
      <c r="M109" s="27">
        <v>0</v>
      </c>
      <c r="N109" s="28">
        <f t="shared" si="7"/>
        <v>0</v>
      </c>
    </row>
    <row r="110" spans="2:14" x14ac:dyDescent="0.3">
      <c r="B110" s="48">
        <v>44915</v>
      </c>
      <c r="C110" s="27">
        <v>18404</v>
      </c>
      <c r="D110" s="27" t="s">
        <v>12</v>
      </c>
      <c r="E110" s="27">
        <f t="shared" si="4"/>
        <v>3190</v>
      </c>
      <c r="F110" s="27">
        <v>0</v>
      </c>
      <c r="G110" s="28">
        <f t="shared" si="5"/>
        <v>0</v>
      </c>
      <c r="I110" s="6">
        <v>44935</v>
      </c>
      <c r="J110" s="27">
        <v>18443</v>
      </c>
      <c r="K110" s="27" t="s">
        <v>13</v>
      </c>
      <c r="L110" s="27">
        <f t="shared" si="6"/>
        <v>3130</v>
      </c>
      <c r="M110" s="27">
        <v>0</v>
      </c>
      <c r="N110" s="28">
        <f t="shared" si="7"/>
        <v>0</v>
      </c>
    </row>
    <row r="111" spans="2:14" x14ac:dyDescent="0.3">
      <c r="B111" s="48"/>
      <c r="C111" s="27">
        <v>18405</v>
      </c>
      <c r="D111" s="27" t="s">
        <v>14</v>
      </c>
      <c r="E111" s="27">
        <f t="shared" si="4"/>
        <v>3480</v>
      </c>
      <c r="F111" s="27">
        <v>0</v>
      </c>
      <c r="G111" s="28">
        <f t="shared" si="5"/>
        <v>0</v>
      </c>
      <c r="I111" s="48">
        <v>44936</v>
      </c>
      <c r="J111" s="27">
        <v>18444</v>
      </c>
      <c r="K111" s="27" t="s">
        <v>12</v>
      </c>
      <c r="L111" s="27">
        <f t="shared" si="6"/>
        <v>3550</v>
      </c>
      <c r="M111" s="27">
        <v>0</v>
      </c>
      <c r="N111" s="28">
        <f t="shared" si="7"/>
        <v>0</v>
      </c>
    </row>
    <row r="112" spans="2:14" x14ac:dyDescent="0.3">
      <c r="B112" s="6">
        <v>44916</v>
      </c>
      <c r="C112" s="27">
        <v>18406</v>
      </c>
      <c r="D112" s="27" t="s">
        <v>15</v>
      </c>
      <c r="E112" s="27">
        <f t="shared" si="4"/>
        <v>3140</v>
      </c>
      <c r="F112" s="27">
        <v>0</v>
      </c>
      <c r="G112" s="28">
        <f t="shared" si="5"/>
        <v>0</v>
      </c>
      <c r="I112" s="48"/>
      <c r="J112" s="27">
        <v>18445</v>
      </c>
      <c r="K112" s="27" t="s">
        <v>14</v>
      </c>
      <c r="L112" s="27">
        <f t="shared" si="6"/>
        <v>3480</v>
      </c>
      <c r="M112" s="27">
        <v>0</v>
      </c>
      <c r="N112" s="28">
        <f t="shared" si="7"/>
        <v>0</v>
      </c>
    </row>
    <row r="113" spans="2:14" x14ac:dyDescent="0.3">
      <c r="B113" s="48">
        <v>44917</v>
      </c>
      <c r="C113" s="27">
        <v>18407</v>
      </c>
      <c r="D113" s="27" t="s">
        <v>16</v>
      </c>
      <c r="E113" s="27">
        <f t="shared" si="4"/>
        <v>3230</v>
      </c>
      <c r="F113" s="27">
        <v>0</v>
      </c>
      <c r="G113" s="28">
        <f t="shared" si="5"/>
        <v>0</v>
      </c>
      <c r="I113" s="48">
        <v>44937</v>
      </c>
      <c r="J113" s="27">
        <v>18446</v>
      </c>
      <c r="K113" s="27" t="s">
        <v>15</v>
      </c>
      <c r="L113" s="27">
        <f t="shared" si="6"/>
        <v>3250</v>
      </c>
      <c r="M113" s="27">
        <v>0</v>
      </c>
      <c r="N113" s="28">
        <f t="shared" si="7"/>
        <v>0</v>
      </c>
    </row>
    <row r="114" spans="2:14" x14ac:dyDescent="0.3">
      <c r="B114" s="48"/>
      <c r="C114" s="27">
        <v>18408</v>
      </c>
      <c r="D114" s="27" t="s">
        <v>13</v>
      </c>
      <c r="E114" s="27">
        <f t="shared" si="4"/>
        <v>3370</v>
      </c>
      <c r="F114" s="27">
        <v>0</v>
      </c>
      <c r="G114" s="28">
        <f t="shared" si="5"/>
        <v>0</v>
      </c>
      <c r="I114" s="48"/>
      <c r="J114" s="27">
        <v>18447</v>
      </c>
      <c r="K114" s="27" t="s">
        <v>16</v>
      </c>
      <c r="L114" s="27">
        <f t="shared" si="6"/>
        <v>3130</v>
      </c>
      <c r="M114" s="27">
        <v>0</v>
      </c>
      <c r="N114" s="28">
        <f t="shared" si="7"/>
        <v>0</v>
      </c>
    </row>
    <row r="115" spans="2:14" x14ac:dyDescent="0.3">
      <c r="B115" s="48">
        <v>44918</v>
      </c>
      <c r="C115" s="27">
        <v>18409</v>
      </c>
      <c r="D115" s="27" t="s">
        <v>12</v>
      </c>
      <c r="E115" s="27">
        <f t="shared" si="4"/>
        <v>3410</v>
      </c>
      <c r="F115" s="27">
        <v>0</v>
      </c>
      <c r="G115" s="28">
        <f t="shared" si="5"/>
        <v>0</v>
      </c>
      <c r="I115" s="2"/>
      <c r="J115" s="53" t="s">
        <v>52</v>
      </c>
      <c r="K115" s="54"/>
      <c r="L115" s="54"/>
      <c r="M115" s="55"/>
      <c r="N115" s="32">
        <f>AVERAGE(N94:N114)</f>
        <v>0</v>
      </c>
    </row>
    <row r="116" spans="2:14" x14ac:dyDescent="0.3">
      <c r="B116" s="48"/>
      <c r="C116" s="27">
        <v>18410</v>
      </c>
      <c r="D116" s="27" t="s">
        <v>14</v>
      </c>
      <c r="E116" s="27">
        <f t="shared" si="4"/>
        <v>3200</v>
      </c>
      <c r="F116" s="27">
        <v>0</v>
      </c>
      <c r="G116" s="28">
        <f t="shared" si="5"/>
        <v>0</v>
      </c>
    </row>
    <row r="117" spans="2:14" x14ac:dyDescent="0.3">
      <c r="B117" s="48">
        <v>44919</v>
      </c>
      <c r="C117" s="27">
        <v>18411</v>
      </c>
      <c r="D117" s="27" t="s">
        <v>15</v>
      </c>
      <c r="E117" s="27">
        <f t="shared" si="4"/>
        <v>3190</v>
      </c>
      <c r="F117" s="27">
        <v>0</v>
      </c>
      <c r="G117" s="28">
        <f t="shared" si="5"/>
        <v>0</v>
      </c>
    </row>
    <row r="118" spans="2:14" x14ac:dyDescent="0.3">
      <c r="B118" s="48"/>
      <c r="C118" s="27">
        <v>18412</v>
      </c>
      <c r="D118" s="27" t="s">
        <v>16</v>
      </c>
      <c r="E118" s="27">
        <f t="shared" si="4"/>
        <v>3450</v>
      </c>
      <c r="F118" s="27">
        <v>0</v>
      </c>
      <c r="G118" s="28">
        <f t="shared" si="5"/>
        <v>0</v>
      </c>
    </row>
    <row r="119" spans="2:14" x14ac:dyDescent="0.3">
      <c r="B119" s="48">
        <v>44920</v>
      </c>
      <c r="C119" s="27">
        <v>18413</v>
      </c>
      <c r="D119" s="27" t="s">
        <v>13</v>
      </c>
      <c r="E119" s="27">
        <f t="shared" si="4"/>
        <v>3300</v>
      </c>
      <c r="F119" s="27">
        <v>0</v>
      </c>
      <c r="G119" s="28">
        <f t="shared" si="5"/>
        <v>0</v>
      </c>
    </row>
    <row r="120" spans="2:14" x14ac:dyDescent="0.3">
      <c r="B120" s="48"/>
      <c r="C120" s="27">
        <v>18414</v>
      </c>
      <c r="D120" s="27" t="s">
        <v>12</v>
      </c>
      <c r="E120" s="27">
        <f t="shared" si="4"/>
        <v>3340</v>
      </c>
      <c r="F120" s="27">
        <v>0</v>
      </c>
      <c r="G120" s="28">
        <f t="shared" si="5"/>
        <v>0</v>
      </c>
    </row>
    <row r="121" spans="2:14" x14ac:dyDescent="0.3">
      <c r="B121" s="48">
        <v>44921</v>
      </c>
      <c r="C121" s="27">
        <v>18415</v>
      </c>
      <c r="D121" s="27" t="s">
        <v>14</v>
      </c>
      <c r="E121" s="27">
        <f t="shared" si="4"/>
        <v>3350</v>
      </c>
      <c r="F121" s="27">
        <v>0</v>
      </c>
      <c r="G121" s="28">
        <f t="shared" si="5"/>
        <v>0</v>
      </c>
    </row>
    <row r="122" spans="2:14" x14ac:dyDescent="0.3">
      <c r="B122" s="48"/>
      <c r="C122" s="27">
        <v>18416</v>
      </c>
      <c r="D122" s="27" t="s">
        <v>15</v>
      </c>
      <c r="E122" s="27">
        <f t="shared" si="4"/>
        <v>3430</v>
      </c>
      <c r="F122" s="27">
        <v>0</v>
      </c>
      <c r="G122" s="28">
        <f t="shared" si="5"/>
        <v>0</v>
      </c>
    </row>
    <row r="123" spans="2:14" x14ac:dyDescent="0.3">
      <c r="B123" s="48">
        <v>44922</v>
      </c>
      <c r="C123" s="27">
        <v>18417</v>
      </c>
      <c r="D123" s="27" t="s">
        <v>16</v>
      </c>
      <c r="E123" s="27">
        <f t="shared" si="4"/>
        <v>3450</v>
      </c>
      <c r="F123" s="27">
        <v>0</v>
      </c>
      <c r="G123" s="28">
        <f t="shared" si="5"/>
        <v>0</v>
      </c>
    </row>
    <row r="124" spans="2:14" x14ac:dyDescent="0.3">
      <c r="B124" s="48"/>
      <c r="C124" s="27">
        <v>18418</v>
      </c>
      <c r="D124" s="27" t="s">
        <v>13</v>
      </c>
      <c r="E124" s="27">
        <f t="shared" si="4"/>
        <v>3430</v>
      </c>
      <c r="F124" s="27">
        <v>0</v>
      </c>
      <c r="G124" s="28">
        <f t="shared" si="5"/>
        <v>0</v>
      </c>
    </row>
    <row r="125" spans="2:14" x14ac:dyDescent="0.3">
      <c r="B125" s="48">
        <v>44923</v>
      </c>
      <c r="C125" s="27">
        <v>18419</v>
      </c>
      <c r="D125" s="27" t="s">
        <v>12</v>
      </c>
      <c r="E125" s="27">
        <f t="shared" si="4"/>
        <v>3240</v>
      </c>
      <c r="F125" s="27">
        <v>0</v>
      </c>
      <c r="G125" s="28">
        <f t="shared" si="5"/>
        <v>0</v>
      </c>
    </row>
    <row r="126" spans="2:14" x14ac:dyDescent="0.3">
      <c r="B126" s="48"/>
      <c r="C126" s="27">
        <v>18420</v>
      </c>
      <c r="D126" s="27" t="s">
        <v>14</v>
      </c>
      <c r="E126" s="27">
        <f t="shared" si="4"/>
        <v>3310</v>
      </c>
      <c r="F126" s="27">
        <v>0</v>
      </c>
      <c r="G126" s="28">
        <f t="shared" si="5"/>
        <v>0</v>
      </c>
    </row>
    <row r="127" spans="2:14" x14ac:dyDescent="0.3">
      <c r="B127" s="48">
        <v>44924</v>
      </c>
      <c r="C127" s="27">
        <v>18421</v>
      </c>
      <c r="D127" s="27" t="s">
        <v>15</v>
      </c>
      <c r="E127" s="27">
        <f t="shared" si="4"/>
        <v>3300</v>
      </c>
      <c r="F127" s="27">
        <v>0</v>
      </c>
      <c r="G127" s="28">
        <f t="shared" si="5"/>
        <v>0</v>
      </c>
    </row>
    <row r="128" spans="2:14" x14ac:dyDescent="0.3">
      <c r="B128" s="48"/>
      <c r="C128" s="27">
        <v>18422</v>
      </c>
      <c r="D128" s="27" t="s">
        <v>16</v>
      </c>
      <c r="E128" s="27">
        <f t="shared" si="4"/>
        <v>3410</v>
      </c>
      <c r="F128" s="27">
        <v>0</v>
      </c>
      <c r="G128" s="28">
        <f t="shared" si="5"/>
        <v>0</v>
      </c>
    </row>
    <row r="129" spans="2:16" x14ac:dyDescent="0.3">
      <c r="B129" s="48">
        <v>44925</v>
      </c>
      <c r="C129" s="27">
        <v>18423</v>
      </c>
      <c r="D129" s="27" t="s">
        <v>13</v>
      </c>
      <c r="E129" s="27">
        <f t="shared" si="4"/>
        <v>3120</v>
      </c>
      <c r="F129" s="27">
        <v>0</v>
      </c>
      <c r="G129" s="28">
        <f t="shared" si="5"/>
        <v>0</v>
      </c>
    </row>
    <row r="130" spans="2:16" x14ac:dyDescent="0.3">
      <c r="B130" s="48"/>
      <c r="C130" s="27">
        <v>18424</v>
      </c>
      <c r="D130" s="27" t="s">
        <v>12</v>
      </c>
      <c r="E130" s="27">
        <f t="shared" si="4"/>
        <v>3120</v>
      </c>
      <c r="F130" s="27">
        <v>0</v>
      </c>
      <c r="G130" s="28">
        <f t="shared" si="5"/>
        <v>0</v>
      </c>
    </row>
    <row r="131" spans="2:16" x14ac:dyDescent="0.3">
      <c r="B131" s="48">
        <v>44926</v>
      </c>
      <c r="C131" s="27">
        <v>18425</v>
      </c>
      <c r="D131" s="27" t="s">
        <v>14</v>
      </c>
      <c r="E131" s="27">
        <f t="shared" si="4"/>
        <v>3070</v>
      </c>
      <c r="F131" s="27">
        <v>0</v>
      </c>
      <c r="G131" s="28">
        <f t="shared" si="5"/>
        <v>0</v>
      </c>
    </row>
    <row r="132" spans="2:16" x14ac:dyDescent="0.3">
      <c r="B132" s="48"/>
      <c r="C132" s="27">
        <v>18426</v>
      </c>
      <c r="D132" s="27" t="s">
        <v>15</v>
      </c>
      <c r="E132" s="27">
        <f t="shared" si="4"/>
        <v>3350</v>
      </c>
      <c r="F132" s="27">
        <v>0</v>
      </c>
      <c r="G132" s="28">
        <f t="shared" si="5"/>
        <v>0</v>
      </c>
    </row>
    <row r="133" spans="2:16" x14ac:dyDescent="0.3">
      <c r="B133" s="2"/>
      <c r="C133" s="53" t="s">
        <v>52</v>
      </c>
      <c r="D133" s="54"/>
      <c r="E133" s="54"/>
      <c r="F133" s="55"/>
      <c r="G133" s="32">
        <f>AVERAGE(G94:G132)</f>
        <v>0</v>
      </c>
    </row>
    <row r="135" spans="2:16" x14ac:dyDescent="0.3">
      <c r="B135" s="24" t="s">
        <v>37</v>
      </c>
    </row>
    <row r="136" spans="2:16" x14ac:dyDescent="0.3">
      <c r="B136" s="47" t="s">
        <v>19</v>
      </c>
      <c r="C136" s="47"/>
      <c r="D136" s="47"/>
      <c r="E136" s="47"/>
      <c r="F136" s="47"/>
      <c r="G136" s="47"/>
      <c r="H136" s="47"/>
      <c r="J136" s="47" t="s">
        <v>20</v>
      </c>
      <c r="K136" s="47"/>
      <c r="L136" s="47"/>
      <c r="M136" s="47"/>
      <c r="N136" s="47"/>
      <c r="O136" s="47"/>
      <c r="P136" s="47"/>
    </row>
    <row r="137" spans="2:16" x14ac:dyDescent="0.3">
      <c r="B137" s="2" t="s">
        <v>9</v>
      </c>
      <c r="C137" s="2" t="s">
        <v>10</v>
      </c>
      <c r="D137" s="2" t="s">
        <v>11</v>
      </c>
      <c r="E137" s="2" t="s">
        <v>0</v>
      </c>
      <c r="F137" s="2" t="s">
        <v>22</v>
      </c>
      <c r="G137" s="2" t="s">
        <v>38</v>
      </c>
      <c r="H137" s="2" t="s">
        <v>37</v>
      </c>
      <c r="J137" s="2" t="s">
        <v>9</v>
      </c>
      <c r="K137" s="2" t="s">
        <v>10</v>
      </c>
      <c r="L137" s="2" t="s">
        <v>11</v>
      </c>
      <c r="M137" s="2" t="s">
        <v>0</v>
      </c>
      <c r="N137" s="2" t="s">
        <v>22</v>
      </c>
      <c r="O137" s="2" t="s">
        <v>38</v>
      </c>
      <c r="P137" s="2" t="s">
        <v>37</v>
      </c>
    </row>
    <row r="138" spans="2:16" x14ac:dyDescent="0.3">
      <c r="B138" s="48">
        <v>44907</v>
      </c>
      <c r="C138" s="27">
        <v>18388</v>
      </c>
      <c r="D138" s="27" t="s">
        <v>12</v>
      </c>
      <c r="E138" s="27">
        <f>E94</f>
        <v>3110</v>
      </c>
      <c r="F138" s="27">
        <f>OEE!G177</f>
        <v>0.01</v>
      </c>
      <c r="G138" s="31">
        <f>OEE!G42-OEE!H42</f>
        <v>470</v>
      </c>
      <c r="H138" s="33">
        <f>F138*G138/E138</f>
        <v>1.5112540192926045E-3</v>
      </c>
      <c r="J138" s="48">
        <v>44927</v>
      </c>
      <c r="K138" s="27">
        <v>18427</v>
      </c>
      <c r="L138" s="27" t="s">
        <v>16</v>
      </c>
      <c r="M138" s="27">
        <f>L94</f>
        <v>3410</v>
      </c>
      <c r="N138" s="27">
        <f>F138</f>
        <v>0.01</v>
      </c>
      <c r="O138" s="31">
        <f>OEE!M42-OEE!N42</f>
        <v>550</v>
      </c>
      <c r="P138" s="33">
        <f>N138*O138/M138</f>
        <v>1.6129032258064516E-3</v>
      </c>
    </row>
    <row r="139" spans="2:16" x14ac:dyDescent="0.3">
      <c r="B139" s="48"/>
      <c r="C139" s="27">
        <v>18389</v>
      </c>
      <c r="D139" s="27" t="s">
        <v>13</v>
      </c>
      <c r="E139" s="27">
        <f t="shared" ref="E139:E176" si="8">E95</f>
        <v>3200</v>
      </c>
      <c r="F139" s="27">
        <f>OEE!G178</f>
        <v>0.01</v>
      </c>
      <c r="G139" s="31">
        <f>OEE!G43-OEE!H43</f>
        <v>1100</v>
      </c>
      <c r="H139" s="33">
        <f t="shared" ref="H139:H176" si="9">F139*G139/E139</f>
        <v>3.4375E-3</v>
      </c>
      <c r="J139" s="48"/>
      <c r="K139" s="27">
        <v>18428</v>
      </c>
      <c r="L139" s="27" t="s">
        <v>13</v>
      </c>
      <c r="M139" s="27">
        <f t="shared" ref="M139:M158" si="10">L95</f>
        <v>3400</v>
      </c>
      <c r="N139" s="27">
        <f t="shared" ref="N139:N158" si="11">F139</f>
        <v>0.01</v>
      </c>
      <c r="O139" s="31">
        <f>OEE!M43-OEE!N43</f>
        <v>720</v>
      </c>
      <c r="P139" s="33">
        <f t="shared" ref="P139:P158" si="12">N139*O139/M139</f>
        <v>2.1176470588235297E-3</v>
      </c>
    </row>
    <row r="140" spans="2:16" x14ac:dyDescent="0.3">
      <c r="B140" s="48">
        <v>44908</v>
      </c>
      <c r="C140" s="27">
        <v>18390</v>
      </c>
      <c r="D140" s="27" t="s">
        <v>14</v>
      </c>
      <c r="E140" s="27">
        <f t="shared" si="8"/>
        <v>3380</v>
      </c>
      <c r="F140" s="27">
        <f>OEE!G179</f>
        <v>0.01</v>
      </c>
      <c r="G140" s="31">
        <f>OEE!G44-OEE!H44</f>
        <v>1400</v>
      </c>
      <c r="H140" s="33">
        <f t="shared" si="9"/>
        <v>4.1420118343195268E-3</v>
      </c>
      <c r="J140" s="48">
        <v>44928</v>
      </c>
      <c r="K140" s="27">
        <v>18429</v>
      </c>
      <c r="L140" s="27" t="s">
        <v>12</v>
      </c>
      <c r="M140" s="27">
        <f t="shared" si="10"/>
        <v>3160</v>
      </c>
      <c r="N140" s="27">
        <f t="shared" si="11"/>
        <v>0.01</v>
      </c>
      <c r="O140" s="31">
        <f>OEE!M44-OEE!N44</f>
        <v>730</v>
      </c>
      <c r="P140" s="33">
        <f t="shared" si="12"/>
        <v>2.3101265822784811E-3</v>
      </c>
    </row>
    <row r="141" spans="2:16" x14ac:dyDescent="0.3">
      <c r="B141" s="48"/>
      <c r="C141" s="27">
        <v>18391</v>
      </c>
      <c r="D141" s="27" t="s">
        <v>15</v>
      </c>
      <c r="E141" s="27">
        <f t="shared" si="8"/>
        <v>3310</v>
      </c>
      <c r="F141" s="27">
        <f>OEE!G180</f>
        <v>0.01</v>
      </c>
      <c r="G141" s="31">
        <f>OEE!G45-OEE!H45</f>
        <v>590</v>
      </c>
      <c r="H141" s="33">
        <f t="shared" si="9"/>
        <v>1.7824773413897283E-3</v>
      </c>
      <c r="J141" s="48"/>
      <c r="K141" s="27">
        <v>18430</v>
      </c>
      <c r="L141" s="27" t="s">
        <v>14</v>
      </c>
      <c r="M141" s="27">
        <f t="shared" si="10"/>
        <v>3350</v>
      </c>
      <c r="N141" s="27">
        <f t="shared" si="11"/>
        <v>0.01</v>
      </c>
      <c r="O141" s="31">
        <f>OEE!M45-OEE!N45</f>
        <v>680</v>
      </c>
      <c r="P141" s="33">
        <f t="shared" si="12"/>
        <v>2.0298507462686568E-3</v>
      </c>
    </row>
    <row r="142" spans="2:16" x14ac:dyDescent="0.3">
      <c r="B142" s="48">
        <v>44909</v>
      </c>
      <c r="C142" s="27">
        <v>18392</v>
      </c>
      <c r="D142" s="27" t="s">
        <v>16</v>
      </c>
      <c r="E142" s="27">
        <f t="shared" si="8"/>
        <v>3080</v>
      </c>
      <c r="F142" s="27">
        <f>OEE!G181</f>
        <v>0.01</v>
      </c>
      <c r="G142" s="31">
        <f>OEE!G46-OEE!H46</f>
        <v>1430</v>
      </c>
      <c r="H142" s="33">
        <f t="shared" si="9"/>
        <v>4.642857142857143E-3</v>
      </c>
      <c r="J142" s="48">
        <v>44929</v>
      </c>
      <c r="K142" s="27">
        <v>18431</v>
      </c>
      <c r="L142" s="27" t="s">
        <v>15</v>
      </c>
      <c r="M142" s="27">
        <f t="shared" si="10"/>
        <v>3180</v>
      </c>
      <c r="N142" s="27">
        <f t="shared" si="11"/>
        <v>0.01</v>
      </c>
      <c r="O142" s="31">
        <f>OEE!M46-OEE!N46</f>
        <v>780</v>
      </c>
      <c r="P142" s="33">
        <f t="shared" si="12"/>
        <v>2.4528301886792454E-3</v>
      </c>
    </row>
    <row r="143" spans="2:16" x14ac:dyDescent="0.3">
      <c r="B143" s="48"/>
      <c r="C143" s="27">
        <v>18393</v>
      </c>
      <c r="D143" s="27" t="s">
        <v>13</v>
      </c>
      <c r="E143" s="27">
        <f t="shared" si="8"/>
        <v>3440</v>
      </c>
      <c r="F143" s="27">
        <f>OEE!G182</f>
        <v>0.01</v>
      </c>
      <c r="G143" s="31">
        <f>OEE!G47-OEE!H47</f>
        <v>250</v>
      </c>
      <c r="H143" s="33">
        <f t="shared" si="9"/>
        <v>7.2674418604651162E-4</v>
      </c>
      <c r="J143" s="48"/>
      <c r="K143" s="27">
        <v>18432</v>
      </c>
      <c r="L143" s="27" t="s">
        <v>16</v>
      </c>
      <c r="M143" s="27">
        <f t="shared" si="10"/>
        <v>3150</v>
      </c>
      <c r="N143" s="27">
        <f t="shared" si="11"/>
        <v>0.01</v>
      </c>
      <c r="O143" s="31">
        <f>OEE!M47-OEE!N47</f>
        <v>1740</v>
      </c>
      <c r="P143" s="33">
        <f t="shared" si="12"/>
        <v>5.5238095238095246E-3</v>
      </c>
    </row>
    <row r="144" spans="2:16" x14ac:dyDescent="0.3">
      <c r="B144" s="48">
        <v>44910</v>
      </c>
      <c r="C144" s="27">
        <v>18394</v>
      </c>
      <c r="D144" s="27" t="s">
        <v>12</v>
      </c>
      <c r="E144" s="27">
        <f t="shared" si="8"/>
        <v>3240</v>
      </c>
      <c r="F144" s="27">
        <f>OEE!G183</f>
        <v>0.01</v>
      </c>
      <c r="G144" s="31">
        <f>OEE!G48-OEE!H48</f>
        <v>510</v>
      </c>
      <c r="H144" s="33">
        <f t="shared" si="9"/>
        <v>1.5740740740740743E-3</v>
      </c>
      <c r="J144" s="48">
        <v>44930</v>
      </c>
      <c r="K144" s="27">
        <v>18433</v>
      </c>
      <c r="L144" s="27" t="s">
        <v>13</v>
      </c>
      <c r="M144" s="27">
        <f t="shared" si="10"/>
        <v>3470</v>
      </c>
      <c r="N144" s="27">
        <f t="shared" si="11"/>
        <v>0.01</v>
      </c>
      <c r="O144" s="31">
        <f>OEE!M48-OEE!N48</f>
        <v>400</v>
      </c>
      <c r="P144" s="33">
        <f t="shared" si="12"/>
        <v>1.1527377521613833E-3</v>
      </c>
    </row>
    <row r="145" spans="2:16" x14ac:dyDescent="0.3">
      <c r="B145" s="48"/>
      <c r="C145" s="27">
        <v>18395</v>
      </c>
      <c r="D145" s="27" t="s">
        <v>14</v>
      </c>
      <c r="E145" s="27">
        <f t="shared" si="8"/>
        <v>3180</v>
      </c>
      <c r="F145" s="27">
        <f>OEE!G184</f>
        <v>0.01</v>
      </c>
      <c r="G145" s="31">
        <f>OEE!G49-OEE!H49</f>
        <v>660</v>
      </c>
      <c r="H145" s="33">
        <f t="shared" si="9"/>
        <v>2.0754716981132076E-3</v>
      </c>
      <c r="J145" s="48"/>
      <c r="K145" s="27">
        <v>18434</v>
      </c>
      <c r="L145" s="27" t="s">
        <v>12</v>
      </c>
      <c r="M145" s="27">
        <f t="shared" si="10"/>
        <v>3490</v>
      </c>
      <c r="N145" s="27">
        <f t="shared" si="11"/>
        <v>0.01</v>
      </c>
      <c r="O145" s="31">
        <f>OEE!M49-OEE!N49</f>
        <v>440</v>
      </c>
      <c r="P145" s="33">
        <f t="shared" si="12"/>
        <v>1.2607449856733525E-3</v>
      </c>
    </row>
    <row r="146" spans="2:16" x14ac:dyDescent="0.3">
      <c r="B146" s="48">
        <v>44911</v>
      </c>
      <c r="C146" s="27">
        <v>18396</v>
      </c>
      <c r="D146" s="27" t="s">
        <v>15</v>
      </c>
      <c r="E146" s="27">
        <f t="shared" si="8"/>
        <v>3150</v>
      </c>
      <c r="F146" s="27">
        <f>OEE!G185</f>
        <v>0.01</v>
      </c>
      <c r="G146" s="31">
        <f>OEE!G50-OEE!H50</f>
        <v>260</v>
      </c>
      <c r="H146" s="33">
        <f t="shared" si="9"/>
        <v>8.2539682539682537E-4</v>
      </c>
      <c r="J146" s="48">
        <v>44931</v>
      </c>
      <c r="K146" s="27">
        <v>18435</v>
      </c>
      <c r="L146" s="27" t="s">
        <v>14</v>
      </c>
      <c r="M146" s="27">
        <f t="shared" si="10"/>
        <v>3490</v>
      </c>
      <c r="N146" s="27">
        <f t="shared" si="11"/>
        <v>0.01</v>
      </c>
      <c r="O146" s="31">
        <f>OEE!M50-OEE!N50</f>
        <v>730</v>
      </c>
      <c r="P146" s="33">
        <f t="shared" si="12"/>
        <v>2.0916905444126072E-3</v>
      </c>
    </row>
    <row r="147" spans="2:16" x14ac:dyDescent="0.3">
      <c r="B147" s="48"/>
      <c r="C147" s="27">
        <v>18397</v>
      </c>
      <c r="D147" s="27" t="s">
        <v>16</v>
      </c>
      <c r="E147" s="27">
        <f t="shared" si="8"/>
        <v>3340</v>
      </c>
      <c r="F147" s="27">
        <f>OEE!G186</f>
        <v>0.01</v>
      </c>
      <c r="G147" s="31">
        <f>OEE!G51-OEE!H51</f>
        <v>420</v>
      </c>
      <c r="H147" s="33">
        <f t="shared" si="9"/>
        <v>1.2574850299401199E-3</v>
      </c>
      <c r="J147" s="48"/>
      <c r="K147" s="27">
        <v>18436</v>
      </c>
      <c r="L147" s="27" t="s">
        <v>15</v>
      </c>
      <c r="M147" s="27">
        <f t="shared" si="10"/>
        <v>3250</v>
      </c>
      <c r="N147" s="27">
        <f t="shared" si="11"/>
        <v>0.01</v>
      </c>
      <c r="O147" s="31">
        <f>OEE!M51-OEE!N51</f>
        <v>870</v>
      </c>
      <c r="P147" s="33">
        <f t="shared" si="12"/>
        <v>2.6769230769230772E-3</v>
      </c>
    </row>
    <row r="148" spans="2:16" x14ac:dyDescent="0.3">
      <c r="B148" s="48">
        <v>44912</v>
      </c>
      <c r="C148" s="27">
        <v>18398</v>
      </c>
      <c r="D148" s="27" t="s">
        <v>13</v>
      </c>
      <c r="E148" s="27">
        <f t="shared" si="8"/>
        <v>3310</v>
      </c>
      <c r="F148" s="27">
        <f>OEE!G187</f>
        <v>0.01</v>
      </c>
      <c r="G148" s="31">
        <f>OEE!G52-OEE!H52</f>
        <v>440</v>
      </c>
      <c r="H148" s="33">
        <f t="shared" si="9"/>
        <v>1.3293051359516618E-3</v>
      </c>
      <c r="J148" s="48">
        <v>44932</v>
      </c>
      <c r="K148" s="27">
        <v>18437</v>
      </c>
      <c r="L148" s="27" t="s">
        <v>16</v>
      </c>
      <c r="M148" s="27">
        <f t="shared" si="10"/>
        <v>3350</v>
      </c>
      <c r="N148" s="27">
        <f t="shared" si="11"/>
        <v>0.01</v>
      </c>
      <c r="O148" s="31">
        <f>OEE!M52-OEE!N52</f>
        <v>560</v>
      </c>
      <c r="P148" s="33">
        <f t="shared" si="12"/>
        <v>1.6716417910447763E-3</v>
      </c>
    </row>
    <row r="149" spans="2:16" x14ac:dyDescent="0.3">
      <c r="B149" s="48"/>
      <c r="C149" s="27">
        <v>18399</v>
      </c>
      <c r="D149" s="27" t="s">
        <v>12</v>
      </c>
      <c r="E149" s="27">
        <f t="shared" si="8"/>
        <v>3430</v>
      </c>
      <c r="F149" s="27">
        <f>OEE!G188</f>
        <v>0.01</v>
      </c>
      <c r="G149" s="31">
        <f>OEE!G53-OEE!H53</f>
        <v>420</v>
      </c>
      <c r="H149" s="33">
        <f t="shared" si="9"/>
        <v>1.2244897959183675E-3</v>
      </c>
      <c r="J149" s="48"/>
      <c r="K149" s="27">
        <v>18438</v>
      </c>
      <c r="L149" s="27" t="s">
        <v>13</v>
      </c>
      <c r="M149" s="27">
        <f t="shared" si="10"/>
        <v>3390</v>
      </c>
      <c r="N149" s="27">
        <f t="shared" si="11"/>
        <v>0.01</v>
      </c>
      <c r="O149" s="31">
        <f>OEE!M53-OEE!N53</f>
        <v>560</v>
      </c>
      <c r="P149" s="33">
        <f t="shared" si="12"/>
        <v>1.6519174041297936E-3</v>
      </c>
    </row>
    <row r="150" spans="2:16" x14ac:dyDescent="0.3">
      <c r="B150" s="48">
        <v>44913</v>
      </c>
      <c r="C150" s="27">
        <v>18400</v>
      </c>
      <c r="D150" s="27" t="s">
        <v>14</v>
      </c>
      <c r="E150" s="27">
        <f t="shared" si="8"/>
        <v>3480</v>
      </c>
      <c r="F150" s="27">
        <f>OEE!G189</f>
        <v>0.01</v>
      </c>
      <c r="G150" s="31">
        <f>OEE!G54-OEE!H54</f>
        <v>500</v>
      </c>
      <c r="H150" s="33">
        <f t="shared" si="9"/>
        <v>1.4367816091954023E-3</v>
      </c>
      <c r="J150" s="48">
        <v>44933</v>
      </c>
      <c r="K150" s="27">
        <v>18439</v>
      </c>
      <c r="L150" s="27" t="s">
        <v>12</v>
      </c>
      <c r="M150" s="27">
        <f t="shared" si="10"/>
        <v>3380</v>
      </c>
      <c r="N150" s="27">
        <f t="shared" si="11"/>
        <v>0.01</v>
      </c>
      <c r="O150" s="31">
        <f>OEE!M54-OEE!N54</f>
        <v>690</v>
      </c>
      <c r="P150" s="33">
        <f t="shared" si="12"/>
        <v>2.0414201183431954E-3</v>
      </c>
    </row>
    <row r="151" spans="2:16" x14ac:dyDescent="0.3">
      <c r="B151" s="48"/>
      <c r="C151" s="27">
        <v>18401</v>
      </c>
      <c r="D151" s="27" t="s">
        <v>15</v>
      </c>
      <c r="E151" s="27">
        <f t="shared" si="8"/>
        <v>3260</v>
      </c>
      <c r="F151" s="27">
        <f>OEE!G190</f>
        <v>0.01</v>
      </c>
      <c r="G151" s="31">
        <f>OEE!G55-OEE!H55</f>
        <v>820</v>
      </c>
      <c r="H151" s="33">
        <f t="shared" si="9"/>
        <v>2.5153374233128833E-3</v>
      </c>
      <c r="J151" s="48"/>
      <c r="K151" s="27">
        <v>18440</v>
      </c>
      <c r="L151" s="27" t="s">
        <v>14</v>
      </c>
      <c r="M151" s="27">
        <f t="shared" si="10"/>
        <v>3360</v>
      </c>
      <c r="N151" s="27">
        <f t="shared" si="11"/>
        <v>0.01</v>
      </c>
      <c r="O151" s="31">
        <f>OEE!M55-OEE!N55</f>
        <v>630</v>
      </c>
      <c r="P151" s="33">
        <f t="shared" si="12"/>
        <v>1.8749999999999999E-3</v>
      </c>
    </row>
    <row r="152" spans="2:16" x14ac:dyDescent="0.3">
      <c r="B152" s="48">
        <v>44914</v>
      </c>
      <c r="C152" s="27">
        <v>18402</v>
      </c>
      <c r="D152" s="27" t="s">
        <v>16</v>
      </c>
      <c r="E152" s="27">
        <f t="shared" si="8"/>
        <v>3510</v>
      </c>
      <c r="F152" s="27">
        <f>OEE!G191</f>
        <v>0.01</v>
      </c>
      <c r="G152" s="31">
        <f>OEE!G56-OEE!H56</f>
        <v>760</v>
      </c>
      <c r="H152" s="33">
        <f t="shared" si="9"/>
        <v>2.1652421652421654E-3</v>
      </c>
      <c r="J152" s="48">
        <v>44934</v>
      </c>
      <c r="K152" s="27">
        <v>18441</v>
      </c>
      <c r="L152" s="27" t="s">
        <v>15</v>
      </c>
      <c r="M152" s="27">
        <f t="shared" si="10"/>
        <v>3460</v>
      </c>
      <c r="N152" s="27">
        <f t="shared" si="11"/>
        <v>0.01</v>
      </c>
      <c r="O152" s="31">
        <f>OEE!M56-OEE!N56</f>
        <v>750</v>
      </c>
      <c r="P152" s="33">
        <f t="shared" si="12"/>
        <v>2.167630057803468E-3</v>
      </c>
    </row>
    <row r="153" spans="2:16" x14ac:dyDescent="0.3">
      <c r="B153" s="48"/>
      <c r="C153" s="27">
        <v>18403</v>
      </c>
      <c r="D153" s="27" t="s">
        <v>13</v>
      </c>
      <c r="E153" s="27">
        <f t="shared" si="8"/>
        <v>3260</v>
      </c>
      <c r="F153" s="27">
        <f>OEE!G192</f>
        <v>0.01</v>
      </c>
      <c r="G153" s="31">
        <f>OEE!G57-OEE!H57</f>
        <v>1560</v>
      </c>
      <c r="H153" s="33">
        <f t="shared" si="9"/>
        <v>4.7852760736196319E-3</v>
      </c>
      <c r="J153" s="48"/>
      <c r="K153" s="27">
        <v>18442</v>
      </c>
      <c r="L153" s="27" t="s">
        <v>16</v>
      </c>
      <c r="M153" s="27">
        <f t="shared" si="10"/>
        <v>3280</v>
      </c>
      <c r="N153" s="27">
        <f t="shared" si="11"/>
        <v>0.01</v>
      </c>
      <c r="O153" s="31">
        <f>OEE!M57-OEE!N57</f>
        <v>700</v>
      </c>
      <c r="P153" s="33">
        <f t="shared" si="12"/>
        <v>2.1341463414634148E-3</v>
      </c>
    </row>
    <row r="154" spans="2:16" x14ac:dyDescent="0.3">
      <c r="B154" s="48">
        <v>44915</v>
      </c>
      <c r="C154" s="27">
        <v>18404</v>
      </c>
      <c r="D154" s="27" t="s">
        <v>12</v>
      </c>
      <c r="E154" s="27">
        <f t="shared" si="8"/>
        <v>3190</v>
      </c>
      <c r="F154" s="27">
        <f>OEE!G193</f>
        <v>0.01</v>
      </c>
      <c r="G154" s="31">
        <f>OEE!G58-OEE!H58</f>
        <v>310</v>
      </c>
      <c r="H154" s="33">
        <f t="shared" si="9"/>
        <v>9.7178683385579939E-4</v>
      </c>
      <c r="J154" s="6">
        <v>44935</v>
      </c>
      <c r="K154" s="27">
        <v>18443</v>
      </c>
      <c r="L154" s="27" t="s">
        <v>13</v>
      </c>
      <c r="M154" s="27">
        <f t="shared" si="10"/>
        <v>3130</v>
      </c>
      <c r="N154" s="27">
        <f t="shared" si="11"/>
        <v>0.01</v>
      </c>
      <c r="O154" s="31">
        <f>OEE!M58-OEE!N58</f>
        <v>810</v>
      </c>
      <c r="P154" s="33">
        <f t="shared" si="12"/>
        <v>2.5878594249201278E-3</v>
      </c>
    </row>
    <row r="155" spans="2:16" x14ac:dyDescent="0.3">
      <c r="B155" s="48"/>
      <c r="C155" s="27">
        <v>18405</v>
      </c>
      <c r="D155" s="27" t="s">
        <v>14</v>
      </c>
      <c r="E155" s="27">
        <f t="shared" si="8"/>
        <v>3480</v>
      </c>
      <c r="F155" s="27">
        <f>OEE!G194</f>
        <v>0.01</v>
      </c>
      <c r="G155" s="31">
        <f>OEE!G59-OEE!H59</f>
        <v>895</v>
      </c>
      <c r="H155" s="33">
        <f t="shared" si="9"/>
        <v>2.5718390804597706E-3</v>
      </c>
      <c r="J155" s="48">
        <v>44936</v>
      </c>
      <c r="K155" s="27">
        <v>18444</v>
      </c>
      <c r="L155" s="27" t="s">
        <v>12</v>
      </c>
      <c r="M155" s="27">
        <f t="shared" si="10"/>
        <v>3550</v>
      </c>
      <c r="N155" s="27">
        <f t="shared" si="11"/>
        <v>0.01</v>
      </c>
      <c r="O155" s="31">
        <f>OEE!M59-OEE!N59</f>
        <v>550</v>
      </c>
      <c r="P155" s="33">
        <f t="shared" si="12"/>
        <v>1.5492957746478873E-3</v>
      </c>
    </row>
    <row r="156" spans="2:16" x14ac:dyDescent="0.3">
      <c r="B156" s="6">
        <v>44916</v>
      </c>
      <c r="C156" s="27">
        <v>18406</v>
      </c>
      <c r="D156" s="27" t="s">
        <v>15</v>
      </c>
      <c r="E156" s="27">
        <f t="shared" si="8"/>
        <v>3140</v>
      </c>
      <c r="F156" s="27">
        <f>OEE!G195</f>
        <v>0.01</v>
      </c>
      <c r="G156" s="31">
        <f>OEE!G60-OEE!H60</f>
        <v>790</v>
      </c>
      <c r="H156" s="33">
        <f t="shared" si="9"/>
        <v>2.515923566878981E-3</v>
      </c>
      <c r="J156" s="48"/>
      <c r="K156" s="27">
        <v>18445</v>
      </c>
      <c r="L156" s="27" t="s">
        <v>14</v>
      </c>
      <c r="M156" s="27">
        <f t="shared" si="10"/>
        <v>3480</v>
      </c>
      <c r="N156" s="27">
        <f t="shared" si="11"/>
        <v>0.01</v>
      </c>
      <c r="O156" s="31">
        <f>OEE!M60-OEE!N60</f>
        <v>560</v>
      </c>
      <c r="P156" s="33">
        <f t="shared" si="12"/>
        <v>1.6091954022988508E-3</v>
      </c>
    </row>
    <row r="157" spans="2:16" x14ac:dyDescent="0.3">
      <c r="B157" s="48">
        <v>44917</v>
      </c>
      <c r="C157" s="27">
        <v>18407</v>
      </c>
      <c r="D157" s="27" t="s">
        <v>16</v>
      </c>
      <c r="E157" s="27">
        <f t="shared" si="8"/>
        <v>3230</v>
      </c>
      <c r="F157" s="27">
        <f>OEE!G196</f>
        <v>0.01</v>
      </c>
      <c r="G157" s="31">
        <f>OEE!G61-OEE!H61</f>
        <v>550</v>
      </c>
      <c r="H157" s="33">
        <f t="shared" si="9"/>
        <v>1.7027863777089784E-3</v>
      </c>
      <c r="J157" s="48">
        <v>44937</v>
      </c>
      <c r="K157" s="27">
        <v>18446</v>
      </c>
      <c r="L157" s="27" t="s">
        <v>15</v>
      </c>
      <c r="M157" s="27">
        <f t="shared" si="10"/>
        <v>3250</v>
      </c>
      <c r="N157" s="27">
        <f t="shared" si="11"/>
        <v>0.01</v>
      </c>
      <c r="O157" s="31">
        <f>OEE!M61-OEE!N61</f>
        <v>660</v>
      </c>
      <c r="P157" s="33">
        <f t="shared" si="12"/>
        <v>2.030769230769231E-3</v>
      </c>
    </row>
    <row r="158" spans="2:16" x14ac:dyDescent="0.3">
      <c r="B158" s="48"/>
      <c r="C158" s="27">
        <v>18408</v>
      </c>
      <c r="D158" s="27" t="s">
        <v>13</v>
      </c>
      <c r="E158" s="27">
        <f t="shared" si="8"/>
        <v>3370</v>
      </c>
      <c r="F158" s="27">
        <f>OEE!G197</f>
        <v>0.01</v>
      </c>
      <c r="G158" s="31">
        <f>OEE!G62-OEE!H62</f>
        <v>610</v>
      </c>
      <c r="H158" s="33">
        <f t="shared" si="9"/>
        <v>1.8100890207715136E-3</v>
      </c>
      <c r="J158" s="48"/>
      <c r="K158" s="27">
        <v>18447</v>
      </c>
      <c r="L158" s="27" t="s">
        <v>16</v>
      </c>
      <c r="M158" s="27">
        <f t="shared" si="10"/>
        <v>3130</v>
      </c>
      <c r="N158" s="27">
        <f t="shared" si="11"/>
        <v>0.01</v>
      </c>
      <c r="O158" s="31">
        <f>OEE!M62-OEE!N62</f>
        <v>570</v>
      </c>
      <c r="P158" s="33">
        <f t="shared" si="12"/>
        <v>1.8210862619808307E-3</v>
      </c>
    </row>
    <row r="159" spans="2:16" x14ac:dyDescent="0.3">
      <c r="B159" s="48">
        <v>44918</v>
      </c>
      <c r="C159" s="27">
        <v>18409</v>
      </c>
      <c r="D159" s="27" t="s">
        <v>12</v>
      </c>
      <c r="E159" s="27">
        <f t="shared" si="8"/>
        <v>3410</v>
      </c>
      <c r="F159" s="27">
        <f>OEE!G198</f>
        <v>0.01</v>
      </c>
      <c r="G159" s="31">
        <f>OEE!G63-OEE!H63</f>
        <v>470</v>
      </c>
      <c r="H159" s="33">
        <f t="shared" si="9"/>
        <v>1.3782991202346041E-3</v>
      </c>
      <c r="J159" s="2"/>
      <c r="K159" s="53" t="s">
        <v>52</v>
      </c>
      <c r="L159" s="54"/>
      <c r="M159" s="54"/>
      <c r="N159" s="54"/>
      <c r="O159" s="55"/>
      <c r="P159" s="37">
        <f>AVERAGE(P138:P158)</f>
        <v>2.1128202615351374E-3</v>
      </c>
    </row>
    <row r="160" spans="2:16" x14ac:dyDescent="0.3">
      <c r="B160" s="48"/>
      <c r="C160" s="27">
        <v>18410</v>
      </c>
      <c r="D160" s="27" t="s">
        <v>14</v>
      </c>
      <c r="E160" s="27">
        <f t="shared" si="8"/>
        <v>3200</v>
      </c>
      <c r="F160" s="27">
        <f>OEE!G199</f>
        <v>0.01</v>
      </c>
      <c r="G160" s="31">
        <f>OEE!G64-OEE!H64</f>
        <v>380</v>
      </c>
      <c r="H160" s="33">
        <f t="shared" si="9"/>
        <v>1.1875000000000002E-3</v>
      </c>
    </row>
    <row r="161" spans="2:8" x14ac:dyDescent="0.3">
      <c r="B161" s="48">
        <v>44919</v>
      </c>
      <c r="C161" s="27">
        <v>18411</v>
      </c>
      <c r="D161" s="27" t="s">
        <v>15</v>
      </c>
      <c r="E161" s="27">
        <f t="shared" si="8"/>
        <v>3190</v>
      </c>
      <c r="F161" s="27">
        <f>OEE!G200</f>
        <v>0.01</v>
      </c>
      <c r="G161" s="31">
        <f>OEE!G65-OEE!H65</f>
        <v>980</v>
      </c>
      <c r="H161" s="33">
        <f t="shared" si="9"/>
        <v>3.0721003134796241E-3</v>
      </c>
    </row>
    <row r="162" spans="2:8" x14ac:dyDescent="0.3">
      <c r="B162" s="48"/>
      <c r="C162" s="27">
        <v>18412</v>
      </c>
      <c r="D162" s="27" t="s">
        <v>16</v>
      </c>
      <c r="E162" s="27">
        <f t="shared" si="8"/>
        <v>3450</v>
      </c>
      <c r="F162" s="27">
        <f>OEE!G201</f>
        <v>0.01</v>
      </c>
      <c r="G162" s="31">
        <f>OEE!G66-OEE!H66</f>
        <v>730</v>
      </c>
      <c r="H162" s="33">
        <f t="shared" si="9"/>
        <v>2.1159420289855071E-3</v>
      </c>
    </row>
    <row r="163" spans="2:8" x14ac:dyDescent="0.3">
      <c r="B163" s="48">
        <v>44920</v>
      </c>
      <c r="C163" s="27">
        <v>18413</v>
      </c>
      <c r="D163" s="27" t="s">
        <v>13</v>
      </c>
      <c r="E163" s="27">
        <f t="shared" si="8"/>
        <v>3300</v>
      </c>
      <c r="F163" s="27">
        <f>OEE!G202</f>
        <v>0.01</v>
      </c>
      <c r="G163" s="31">
        <f>OEE!G67-OEE!H67</f>
        <v>900</v>
      </c>
      <c r="H163" s="33">
        <f t="shared" si="9"/>
        <v>2.7272727272727275E-3</v>
      </c>
    </row>
    <row r="164" spans="2:8" x14ac:dyDescent="0.3">
      <c r="B164" s="48"/>
      <c r="C164" s="27">
        <v>18414</v>
      </c>
      <c r="D164" s="27" t="s">
        <v>12</v>
      </c>
      <c r="E164" s="27">
        <f t="shared" si="8"/>
        <v>3340</v>
      </c>
      <c r="F164" s="27">
        <f>OEE!G203</f>
        <v>0.01</v>
      </c>
      <c r="G164" s="31">
        <f>OEE!G68-OEE!H68</f>
        <v>550</v>
      </c>
      <c r="H164" s="33">
        <f t="shared" si="9"/>
        <v>1.6467065868263472E-3</v>
      </c>
    </row>
    <row r="165" spans="2:8" x14ac:dyDescent="0.3">
      <c r="B165" s="48">
        <v>44921</v>
      </c>
      <c r="C165" s="27">
        <v>18415</v>
      </c>
      <c r="D165" s="27" t="s">
        <v>14</v>
      </c>
      <c r="E165" s="27">
        <f t="shared" si="8"/>
        <v>3350</v>
      </c>
      <c r="F165" s="27">
        <f>OEE!G204</f>
        <v>0.01</v>
      </c>
      <c r="G165" s="31">
        <f>OEE!G69-OEE!H69</f>
        <v>1090</v>
      </c>
      <c r="H165" s="33">
        <f t="shared" si="9"/>
        <v>3.2537313432835823E-3</v>
      </c>
    </row>
    <row r="166" spans="2:8" x14ac:dyDescent="0.3">
      <c r="B166" s="48"/>
      <c r="C166" s="27">
        <v>18416</v>
      </c>
      <c r="D166" s="27" t="s">
        <v>15</v>
      </c>
      <c r="E166" s="27">
        <f t="shared" si="8"/>
        <v>3430</v>
      </c>
      <c r="F166" s="27">
        <f>OEE!G205</f>
        <v>0.01</v>
      </c>
      <c r="G166" s="31">
        <f>OEE!G70-OEE!H70</f>
        <v>910</v>
      </c>
      <c r="H166" s="33">
        <f t="shared" si="9"/>
        <v>2.6530612244897956E-3</v>
      </c>
    </row>
    <row r="167" spans="2:8" x14ac:dyDescent="0.3">
      <c r="B167" s="48">
        <v>44922</v>
      </c>
      <c r="C167" s="27">
        <v>18417</v>
      </c>
      <c r="D167" s="27" t="s">
        <v>16</v>
      </c>
      <c r="E167" s="27">
        <f t="shared" si="8"/>
        <v>3450</v>
      </c>
      <c r="F167" s="27">
        <f>OEE!G206</f>
        <v>0.01</v>
      </c>
      <c r="G167" s="31">
        <f>OEE!G71-OEE!H71</f>
        <v>620</v>
      </c>
      <c r="H167" s="33">
        <f t="shared" si="9"/>
        <v>1.7971014492753623E-3</v>
      </c>
    </row>
    <row r="168" spans="2:8" x14ac:dyDescent="0.3">
      <c r="B168" s="48"/>
      <c r="C168" s="27">
        <v>18418</v>
      </c>
      <c r="D168" s="27" t="s">
        <v>13</v>
      </c>
      <c r="E168" s="27">
        <f t="shared" si="8"/>
        <v>3430</v>
      </c>
      <c r="F168" s="27">
        <f>OEE!G207</f>
        <v>0.01</v>
      </c>
      <c r="G168" s="31">
        <f>OEE!G72-OEE!H72</f>
        <v>690</v>
      </c>
      <c r="H168" s="33">
        <f t="shared" si="9"/>
        <v>2.0116618075801751E-3</v>
      </c>
    </row>
    <row r="169" spans="2:8" x14ac:dyDescent="0.3">
      <c r="B169" s="48">
        <v>44923</v>
      </c>
      <c r="C169" s="27">
        <v>18419</v>
      </c>
      <c r="D169" s="27" t="s">
        <v>12</v>
      </c>
      <c r="E169" s="27">
        <f t="shared" si="8"/>
        <v>3240</v>
      </c>
      <c r="F169" s="27">
        <f>OEE!G208</f>
        <v>0.01</v>
      </c>
      <c r="G169" s="31">
        <f>OEE!G73-OEE!H73</f>
        <v>710</v>
      </c>
      <c r="H169" s="33">
        <f t="shared" si="9"/>
        <v>2.1913580246913584E-3</v>
      </c>
    </row>
    <row r="170" spans="2:8" x14ac:dyDescent="0.3">
      <c r="B170" s="48"/>
      <c r="C170" s="27">
        <v>18420</v>
      </c>
      <c r="D170" s="27" t="s">
        <v>14</v>
      </c>
      <c r="E170" s="27">
        <f t="shared" si="8"/>
        <v>3310</v>
      </c>
      <c r="F170" s="27">
        <f>OEE!G209</f>
        <v>0.01</v>
      </c>
      <c r="G170" s="31">
        <f>OEE!G74-OEE!H74</f>
        <v>610</v>
      </c>
      <c r="H170" s="33">
        <f t="shared" si="9"/>
        <v>1.8429003021148038E-3</v>
      </c>
    </row>
    <row r="171" spans="2:8" x14ac:dyDescent="0.3">
      <c r="B171" s="48">
        <v>44924</v>
      </c>
      <c r="C171" s="27">
        <v>18421</v>
      </c>
      <c r="D171" s="27" t="s">
        <v>15</v>
      </c>
      <c r="E171" s="27">
        <f t="shared" si="8"/>
        <v>3300</v>
      </c>
      <c r="F171" s="27">
        <f>OEE!G210</f>
        <v>0.01</v>
      </c>
      <c r="G171" s="31">
        <f>OEE!G75-OEE!H75</f>
        <v>820</v>
      </c>
      <c r="H171" s="33">
        <f t="shared" si="9"/>
        <v>2.4848484848484847E-3</v>
      </c>
    </row>
    <row r="172" spans="2:8" x14ac:dyDescent="0.3">
      <c r="B172" s="48"/>
      <c r="C172" s="27">
        <v>18422</v>
      </c>
      <c r="D172" s="27" t="s">
        <v>16</v>
      </c>
      <c r="E172" s="27">
        <f t="shared" si="8"/>
        <v>3410</v>
      </c>
      <c r="F172" s="27">
        <f>OEE!G211</f>
        <v>0.01</v>
      </c>
      <c r="G172" s="31">
        <f>OEE!G76-OEE!H76</f>
        <v>410</v>
      </c>
      <c r="H172" s="33">
        <f t="shared" si="9"/>
        <v>1.2023460410557185E-3</v>
      </c>
    </row>
    <row r="173" spans="2:8" x14ac:dyDescent="0.3">
      <c r="B173" s="48">
        <v>44925</v>
      </c>
      <c r="C173" s="27">
        <v>18423</v>
      </c>
      <c r="D173" s="27" t="s">
        <v>13</v>
      </c>
      <c r="E173" s="27">
        <f t="shared" si="8"/>
        <v>3120</v>
      </c>
      <c r="F173" s="27">
        <f>OEE!G212</f>
        <v>0.01</v>
      </c>
      <c r="G173" s="31">
        <f>OEE!G77-OEE!H77</f>
        <v>980</v>
      </c>
      <c r="H173" s="33">
        <f t="shared" si="9"/>
        <v>3.1410256410256414E-3</v>
      </c>
    </row>
    <row r="174" spans="2:8" x14ac:dyDescent="0.3">
      <c r="B174" s="48"/>
      <c r="C174" s="27">
        <v>18424</v>
      </c>
      <c r="D174" s="27" t="s">
        <v>12</v>
      </c>
      <c r="E174" s="27">
        <f t="shared" si="8"/>
        <v>3120</v>
      </c>
      <c r="F174" s="27">
        <f>OEE!G213</f>
        <v>0.01</v>
      </c>
      <c r="G174" s="31">
        <f>OEE!G78-OEE!H78</f>
        <v>800</v>
      </c>
      <c r="H174" s="33">
        <f t="shared" si="9"/>
        <v>2.5641025641025641E-3</v>
      </c>
    </row>
    <row r="175" spans="2:8" x14ac:dyDescent="0.3">
      <c r="B175" s="48">
        <v>44926</v>
      </c>
      <c r="C175" s="27">
        <v>18425</v>
      </c>
      <c r="D175" s="27" t="s">
        <v>14</v>
      </c>
      <c r="E175" s="27">
        <f t="shared" si="8"/>
        <v>3070</v>
      </c>
      <c r="F175" s="27">
        <f>OEE!G214</f>
        <v>0.01</v>
      </c>
      <c r="G175" s="31">
        <f>OEE!G79-OEE!H79</f>
        <v>780</v>
      </c>
      <c r="H175" s="33">
        <f t="shared" si="9"/>
        <v>2.54071661237785E-3</v>
      </c>
    </row>
    <row r="176" spans="2:8" x14ac:dyDescent="0.3">
      <c r="B176" s="48"/>
      <c r="C176" s="27">
        <v>18426</v>
      </c>
      <c r="D176" s="27" t="s">
        <v>15</v>
      </c>
      <c r="E176" s="27">
        <f t="shared" si="8"/>
        <v>3350</v>
      </c>
      <c r="F176" s="27">
        <f>OEE!G215</f>
        <v>0.01</v>
      </c>
      <c r="G176" s="31">
        <f>OEE!G80-OEE!H80</f>
        <v>970</v>
      </c>
      <c r="H176" s="33">
        <f t="shared" si="9"/>
        <v>2.8955223880597018E-3</v>
      </c>
    </row>
    <row r="177" spans="2:16" x14ac:dyDescent="0.3">
      <c r="B177" s="2"/>
      <c r="C177" s="53" t="s">
        <v>52</v>
      </c>
      <c r="D177" s="54"/>
      <c r="E177" s="54"/>
      <c r="F177" s="54"/>
      <c r="G177" s="55"/>
      <c r="H177" s="37">
        <f>AVERAGE(H138:H176)</f>
        <v>2.1977006639499683E-3</v>
      </c>
    </row>
    <row r="179" spans="2:16" x14ac:dyDescent="0.3">
      <c r="B179" s="24" t="s">
        <v>39</v>
      </c>
    </row>
    <row r="180" spans="2:16" x14ac:dyDescent="0.3">
      <c r="B180" s="47" t="s">
        <v>19</v>
      </c>
      <c r="C180" s="47"/>
      <c r="D180" s="47"/>
      <c r="E180" s="47"/>
      <c r="F180" s="47"/>
      <c r="G180" s="47"/>
      <c r="H180" s="47"/>
      <c r="J180" s="47" t="s">
        <v>20</v>
      </c>
      <c r="K180" s="47"/>
      <c r="L180" s="47"/>
      <c r="M180" s="47"/>
      <c r="N180" s="47"/>
      <c r="O180" s="47"/>
      <c r="P180" s="47"/>
    </row>
    <row r="181" spans="2:16" x14ac:dyDescent="0.3">
      <c r="B181" s="2" t="s">
        <v>9</v>
      </c>
      <c r="C181" s="2" t="s">
        <v>10</v>
      </c>
      <c r="D181" s="2" t="s">
        <v>11</v>
      </c>
      <c r="E181" s="2" t="s">
        <v>0</v>
      </c>
      <c r="F181" s="2" t="s">
        <v>22</v>
      </c>
      <c r="G181" s="2" t="s">
        <v>40</v>
      </c>
      <c r="H181" s="2" t="s">
        <v>37</v>
      </c>
      <c r="J181" s="2" t="s">
        <v>9</v>
      </c>
      <c r="K181" s="2" t="s">
        <v>10</v>
      </c>
      <c r="L181" s="2" t="s">
        <v>11</v>
      </c>
      <c r="M181" s="2" t="s">
        <v>0</v>
      </c>
      <c r="N181" s="2" t="s">
        <v>22</v>
      </c>
      <c r="O181" s="2" t="s">
        <v>40</v>
      </c>
      <c r="P181" s="2" t="s">
        <v>37</v>
      </c>
    </row>
    <row r="182" spans="2:16" x14ac:dyDescent="0.3">
      <c r="B182" s="48">
        <v>44907</v>
      </c>
      <c r="C182" s="27">
        <v>18388</v>
      </c>
      <c r="D182" s="27" t="s">
        <v>12</v>
      </c>
      <c r="E182" s="27">
        <f>E138</f>
        <v>3110</v>
      </c>
      <c r="F182" s="27">
        <f>F138</f>
        <v>0.01</v>
      </c>
      <c r="G182" s="31">
        <v>0</v>
      </c>
      <c r="H182" s="33">
        <f>F182*G182/E182</f>
        <v>0</v>
      </c>
      <c r="J182" s="48">
        <v>44927</v>
      </c>
      <c r="K182" s="27">
        <v>18427</v>
      </c>
      <c r="L182" s="27" t="s">
        <v>16</v>
      </c>
      <c r="M182" s="27">
        <f>M138</f>
        <v>3410</v>
      </c>
      <c r="N182" s="27">
        <f>F182</f>
        <v>0.01</v>
      </c>
      <c r="O182" s="31">
        <v>0</v>
      </c>
      <c r="P182" s="33">
        <f>N182*O182/M182</f>
        <v>0</v>
      </c>
    </row>
    <row r="183" spans="2:16" x14ac:dyDescent="0.3">
      <c r="B183" s="48"/>
      <c r="C183" s="27">
        <v>18389</v>
      </c>
      <c r="D183" s="27" t="s">
        <v>13</v>
      </c>
      <c r="E183" s="27">
        <f t="shared" ref="E183:F220" si="13">E139</f>
        <v>3200</v>
      </c>
      <c r="F183" s="27">
        <f t="shared" si="13"/>
        <v>0.01</v>
      </c>
      <c r="G183" s="31">
        <v>0</v>
      </c>
      <c r="H183" s="33">
        <f t="shared" ref="H183:H220" si="14">F183*G183/E183</f>
        <v>0</v>
      </c>
      <c r="J183" s="48"/>
      <c r="K183" s="27">
        <v>18428</v>
      </c>
      <c r="L183" s="27" t="s">
        <v>13</v>
      </c>
      <c r="M183" s="27">
        <f t="shared" ref="M183:M202" si="15">M139</f>
        <v>3400</v>
      </c>
      <c r="N183" s="27">
        <f t="shared" ref="N183:N202" si="16">F183</f>
        <v>0.01</v>
      </c>
      <c r="O183" s="31">
        <v>0</v>
      </c>
      <c r="P183" s="33">
        <f t="shared" ref="P183:P202" si="17">N183*O183/M183</f>
        <v>0</v>
      </c>
    </row>
    <row r="184" spans="2:16" x14ac:dyDescent="0.3">
      <c r="B184" s="48">
        <v>44908</v>
      </c>
      <c r="C184" s="27">
        <v>18390</v>
      </c>
      <c r="D184" s="27" t="s">
        <v>14</v>
      </c>
      <c r="E184" s="27">
        <f t="shared" si="13"/>
        <v>3380</v>
      </c>
      <c r="F184" s="27">
        <f t="shared" si="13"/>
        <v>0.01</v>
      </c>
      <c r="G184" s="31">
        <v>0</v>
      </c>
      <c r="H184" s="33">
        <f t="shared" si="14"/>
        <v>0</v>
      </c>
      <c r="J184" s="48">
        <v>44928</v>
      </c>
      <c r="K184" s="27">
        <v>18429</v>
      </c>
      <c r="L184" s="27" t="s">
        <v>12</v>
      </c>
      <c r="M184" s="27">
        <f t="shared" si="15"/>
        <v>3160</v>
      </c>
      <c r="N184" s="27">
        <f t="shared" si="16"/>
        <v>0.01</v>
      </c>
      <c r="O184" s="31">
        <v>0</v>
      </c>
      <c r="P184" s="33">
        <f t="shared" si="17"/>
        <v>0</v>
      </c>
    </row>
    <row r="185" spans="2:16" x14ac:dyDescent="0.3">
      <c r="B185" s="48"/>
      <c r="C185" s="27">
        <v>18391</v>
      </c>
      <c r="D185" s="27" t="s">
        <v>15</v>
      </c>
      <c r="E185" s="27">
        <f t="shared" si="13"/>
        <v>3310</v>
      </c>
      <c r="F185" s="27">
        <f t="shared" si="13"/>
        <v>0.01</v>
      </c>
      <c r="G185" s="31">
        <v>0</v>
      </c>
      <c r="H185" s="33">
        <f t="shared" si="14"/>
        <v>0</v>
      </c>
      <c r="J185" s="48"/>
      <c r="K185" s="27">
        <v>18430</v>
      </c>
      <c r="L185" s="27" t="s">
        <v>14</v>
      </c>
      <c r="M185" s="27">
        <f t="shared" si="15"/>
        <v>3350</v>
      </c>
      <c r="N185" s="27">
        <f t="shared" si="16"/>
        <v>0.01</v>
      </c>
      <c r="O185" s="31">
        <v>0</v>
      </c>
      <c r="P185" s="33">
        <f t="shared" si="17"/>
        <v>0</v>
      </c>
    </row>
    <row r="186" spans="2:16" x14ac:dyDescent="0.3">
      <c r="B186" s="48">
        <v>44909</v>
      </c>
      <c r="C186" s="27">
        <v>18392</v>
      </c>
      <c r="D186" s="27" t="s">
        <v>16</v>
      </c>
      <c r="E186" s="27">
        <f t="shared" si="13"/>
        <v>3080</v>
      </c>
      <c r="F186" s="27">
        <f t="shared" si="13"/>
        <v>0.01</v>
      </c>
      <c r="G186" s="31">
        <v>0</v>
      </c>
      <c r="H186" s="33">
        <f t="shared" si="14"/>
        <v>0</v>
      </c>
      <c r="J186" s="48">
        <v>44929</v>
      </c>
      <c r="K186" s="27">
        <v>18431</v>
      </c>
      <c r="L186" s="27" t="s">
        <v>15</v>
      </c>
      <c r="M186" s="27">
        <f t="shared" si="15"/>
        <v>3180</v>
      </c>
      <c r="N186" s="27">
        <f t="shared" si="16"/>
        <v>0.01</v>
      </c>
      <c r="O186" s="31">
        <v>0</v>
      </c>
      <c r="P186" s="33">
        <f t="shared" si="17"/>
        <v>0</v>
      </c>
    </row>
    <row r="187" spans="2:16" x14ac:dyDescent="0.3">
      <c r="B187" s="48"/>
      <c r="C187" s="27">
        <v>18393</v>
      </c>
      <c r="D187" s="27" t="s">
        <v>13</v>
      </c>
      <c r="E187" s="27">
        <f t="shared" si="13"/>
        <v>3440</v>
      </c>
      <c r="F187" s="27">
        <f t="shared" si="13"/>
        <v>0.01</v>
      </c>
      <c r="G187" s="31">
        <v>0</v>
      </c>
      <c r="H187" s="33">
        <f t="shared" si="14"/>
        <v>0</v>
      </c>
      <c r="J187" s="48"/>
      <c r="K187" s="27">
        <v>18432</v>
      </c>
      <c r="L187" s="27" t="s">
        <v>16</v>
      </c>
      <c r="M187" s="27">
        <f t="shared" si="15"/>
        <v>3150</v>
      </c>
      <c r="N187" s="27">
        <f t="shared" si="16"/>
        <v>0.01</v>
      </c>
      <c r="O187" s="31">
        <v>0</v>
      </c>
      <c r="P187" s="33">
        <f t="shared" si="17"/>
        <v>0</v>
      </c>
    </row>
    <row r="188" spans="2:16" x14ac:dyDescent="0.3">
      <c r="B188" s="48">
        <v>44910</v>
      </c>
      <c r="C188" s="27">
        <v>18394</v>
      </c>
      <c r="D188" s="27" t="s">
        <v>12</v>
      </c>
      <c r="E188" s="27">
        <f t="shared" si="13"/>
        <v>3240</v>
      </c>
      <c r="F188" s="27">
        <f t="shared" si="13"/>
        <v>0.01</v>
      </c>
      <c r="G188" s="31">
        <v>0</v>
      </c>
      <c r="H188" s="33">
        <f t="shared" si="14"/>
        <v>0</v>
      </c>
      <c r="J188" s="48">
        <v>44930</v>
      </c>
      <c r="K188" s="27">
        <v>18433</v>
      </c>
      <c r="L188" s="27" t="s">
        <v>13</v>
      </c>
      <c r="M188" s="27">
        <f t="shared" si="15"/>
        <v>3470</v>
      </c>
      <c r="N188" s="27">
        <f t="shared" si="16"/>
        <v>0.01</v>
      </c>
      <c r="O188" s="31">
        <v>0</v>
      </c>
      <c r="P188" s="33">
        <f t="shared" si="17"/>
        <v>0</v>
      </c>
    </row>
    <row r="189" spans="2:16" x14ac:dyDescent="0.3">
      <c r="B189" s="48"/>
      <c r="C189" s="27">
        <v>18395</v>
      </c>
      <c r="D189" s="27" t="s">
        <v>14</v>
      </c>
      <c r="E189" s="27">
        <f t="shared" si="13"/>
        <v>3180</v>
      </c>
      <c r="F189" s="27">
        <f t="shared" si="13"/>
        <v>0.01</v>
      </c>
      <c r="G189" s="31">
        <v>0</v>
      </c>
      <c r="H189" s="33">
        <f t="shared" si="14"/>
        <v>0</v>
      </c>
      <c r="J189" s="48"/>
      <c r="K189" s="27">
        <v>18434</v>
      </c>
      <c r="L189" s="27" t="s">
        <v>12</v>
      </c>
      <c r="M189" s="27">
        <f t="shared" si="15"/>
        <v>3490</v>
      </c>
      <c r="N189" s="27">
        <f t="shared" si="16"/>
        <v>0.01</v>
      </c>
      <c r="O189" s="31">
        <v>0</v>
      </c>
      <c r="P189" s="33">
        <f t="shared" si="17"/>
        <v>0</v>
      </c>
    </row>
    <row r="190" spans="2:16" x14ac:dyDescent="0.3">
      <c r="B190" s="48">
        <v>44911</v>
      </c>
      <c r="C190" s="27">
        <v>18396</v>
      </c>
      <c r="D190" s="27" t="s">
        <v>15</v>
      </c>
      <c r="E190" s="27">
        <f t="shared" si="13"/>
        <v>3150</v>
      </c>
      <c r="F190" s="27">
        <f t="shared" si="13"/>
        <v>0.01</v>
      </c>
      <c r="G190" s="31">
        <v>0</v>
      </c>
      <c r="H190" s="33">
        <f t="shared" si="14"/>
        <v>0</v>
      </c>
      <c r="J190" s="48">
        <v>44931</v>
      </c>
      <c r="K190" s="27">
        <v>18435</v>
      </c>
      <c r="L190" s="27" t="s">
        <v>14</v>
      </c>
      <c r="M190" s="27">
        <f t="shared" si="15"/>
        <v>3490</v>
      </c>
      <c r="N190" s="27">
        <f t="shared" si="16"/>
        <v>0.01</v>
      </c>
      <c r="O190" s="31">
        <v>0</v>
      </c>
      <c r="P190" s="33">
        <f t="shared" si="17"/>
        <v>0</v>
      </c>
    </row>
    <row r="191" spans="2:16" x14ac:dyDescent="0.3">
      <c r="B191" s="48"/>
      <c r="C191" s="27">
        <v>18397</v>
      </c>
      <c r="D191" s="27" t="s">
        <v>16</v>
      </c>
      <c r="E191" s="27">
        <f t="shared" si="13"/>
        <v>3340</v>
      </c>
      <c r="F191" s="27">
        <f t="shared" si="13"/>
        <v>0.01</v>
      </c>
      <c r="G191" s="31">
        <v>0</v>
      </c>
      <c r="H191" s="33">
        <f t="shared" si="14"/>
        <v>0</v>
      </c>
      <c r="J191" s="48"/>
      <c r="K191" s="27">
        <v>18436</v>
      </c>
      <c r="L191" s="27" t="s">
        <v>15</v>
      </c>
      <c r="M191" s="27">
        <f t="shared" si="15"/>
        <v>3250</v>
      </c>
      <c r="N191" s="27">
        <f t="shared" si="16"/>
        <v>0.01</v>
      </c>
      <c r="O191" s="31">
        <v>0</v>
      </c>
      <c r="P191" s="33">
        <f t="shared" si="17"/>
        <v>0</v>
      </c>
    </row>
    <row r="192" spans="2:16" x14ac:dyDescent="0.3">
      <c r="B192" s="48">
        <v>44912</v>
      </c>
      <c r="C192" s="27">
        <v>18398</v>
      </c>
      <c r="D192" s="27" t="s">
        <v>13</v>
      </c>
      <c r="E192" s="27">
        <f t="shared" si="13"/>
        <v>3310</v>
      </c>
      <c r="F192" s="27">
        <f t="shared" si="13"/>
        <v>0.01</v>
      </c>
      <c r="G192" s="31">
        <v>0</v>
      </c>
      <c r="H192" s="33">
        <f t="shared" si="14"/>
        <v>0</v>
      </c>
      <c r="J192" s="48">
        <v>44932</v>
      </c>
      <c r="K192" s="27">
        <v>18437</v>
      </c>
      <c r="L192" s="27" t="s">
        <v>16</v>
      </c>
      <c r="M192" s="27">
        <f t="shared" si="15"/>
        <v>3350</v>
      </c>
      <c r="N192" s="27">
        <f t="shared" si="16"/>
        <v>0.01</v>
      </c>
      <c r="O192" s="31">
        <v>0</v>
      </c>
      <c r="P192" s="33">
        <f t="shared" si="17"/>
        <v>0</v>
      </c>
    </row>
    <row r="193" spans="2:16" x14ac:dyDescent="0.3">
      <c r="B193" s="48"/>
      <c r="C193" s="27">
        <v>18399</v>
      </c>
      <c r="D193" s="27" t="s">
        <v>12</v>
      </c>
      <c r="E193" s="27">
        <f t="shared" si="13"/>
        <v>3430</v>
      </c>
      <c r="F193" s="27">
        <f t="shared" si="13"/>
        <v>0.01</v>
      </c>
      <c r="G193" s="31">
        <v>0</v>
      </c>
      <c r="H193" s="33">
        <f t="shared" si="14"/>
        <v>0</v>
      </c>
      <c r="J193" s="48"/>
      <c r="K193" s="27">
        <v>18438</v>
      </c>
      <c r="L193" s="27" t="s">
        <v>13</v>
      </c>
      <c r="M193" s="27">
        <f t="shared" si="15"/>
        <v>3390</v>
      </c>
      <c r="N193" s="27">
        <f t="shared" si="16"/>
        <v>0.01</v>
      </c>
      <c r="O193" s="31">
        <v>0</v>
      </c>
      <c r="P193" s="33">
        <f t="shared" si="17"/>
        <v>0</v>
      </c>
    </row>
    <row r="194" spans="2:16" x14ac:dyDescent="0.3">
      <c r="B194" s="48">
        <v>44913</v>
      </c>
      <c r="C194" s="27">
        <v>18400</v>
      </c>
      <c r="D194" s="27" t="s">
        <v>14</v>
      </c>
      <c r="E194" s="27">
        <f t="shared" si="13"/>
        <v>3480</v>
      </c>
      <c r="F194" s="27">
        <f t="shared" si="13"/>
        <v>0.01</v>
      </c>
      <c r="G194" s="31">
        <v>0</v>
      </c>
      <c r="H194" s="33">
        <f t="shared" si="14"/>
        <v>0</v>
      </c>
      <c r="J194" s="48">
        <v>44933</v>
      </c>
      <c r="K194" s="27">
        <v>18439</v>
      </c>
      <c r="L194" s="27" t="s">
        <v>12</v>
      </c>
      <c r="M194" s="27">
        <f t="shared" si="15"/>
        <v>3380</v>
      </c>
      <c r="N194" s="27">
        <f t="shared" si="16"/>
        <v>0.01</v>
      </c>
      <c r="O194" s="31">
        <v>0</v>
      </c>
      <c r="P194" s="33">
        <f t="shared" si="17"/>
        <v>0</v>
      </c>
    </row>
    <row r="195" spans="2:16" x14ac:dyDescent="0.3">
      <c r="B195" s="48"/>
      <c r="C195" s="27">
        <v>18401</v>
      </c>
      <c r="D195" s="27" t="s">
        <v>15</v>
      </c>
      <c r="E195" s="27">
        <f t="shared" si="13"/>
        <v>3260</v>
      </c>
      <c r="F195" s="27">
        <f t="shared" si="13"/>
        <v>0.01</v>
      </c>
      <c r="G195" s="31">
        <v>0</v>
      </c>
      <c r="H195" s="33">
        <f t="shared" si="14"/>
        <v>0</v>
      </c>
      <c r="J195" s="48"/>
      <c r="K195" s="27">
        <v>18440</v>
      </c>
      <c r="L195" s="27" t="s">
        <v>14</v>
      </c>
      <c r="M195" s="27">
        <f t="shared" si="15"/>
        <v>3360</v>
      </c>
      <c r="N195" s="27">
        <f t="shared" si="16"/>
        <v>0.01</v>
      </c>
      <c r="O195" s="31">
        <v>0</v>
      </c>
      <c r="P195" s="33">
        <f t="shared" si="17"/>
        <v>0</v>
      </c>
    </row>
    <row r="196" spans="2:16" x14ac:dyDescent="0.3">
      <c r="B196" s="48">
        <v>44914</v>
      </c>
      <c r="C196" s="27">
        <v>18402</v>
      </c>
      <c r="D196" s="27" t="s">
        <v>16</v>
      </c>
      <c r="E196" s="27">
        <f t="shared" si="13"/>
        <v>3510</v>
      </c>
      <c r="F196" s="27">
        <f t="shared" si="13"/>
        <v>0.01</v>
      </c>
      <c r="G196" s="31">
        <v>0</v>
      </c>
      <c r="H196" s="33">
        <f t="shared" si="14"/>
        <v>0</v>
      </c>
      <c r="J196" s="48">
        <v>44934</v>
      </c>
      <c r="K196" s="27">
        <v>18441</v>
      </c>
      <c r="L196" s="27" t="s">
        <v>15</v>
      </c>
      <c r="M196" s="27">
        <f t="shared" si="15"/>
        <v>3460</v>
      </c>
      <c r="N196" s="27">
        <f t="shared" si="16"/>
        <v>0.01</v>
      </c>
      <c r="O196" s="31">
        <v>0</v>
      </c>
      <c r="P196" s="33">
        <f t="shared" si="17"/>
        <v>0</v>
      </c>
    </row>
    <row r="197" spans="2:16" x14ac:dyDescent="0.3">
      <c r="B197" s="48"/>
      <c r="C197" s="27">
        <v>18403</v>
      </c>
      <c r="D197" s="27" t="s">
        <v>13</v>
      </c>
      <c r="E197" s="27">
        <f t="shared" si="13"/>
        <v>3260</v>
      </c>
      <c r="F197" s="27">
        <f t="shared" si="13"/>
        <v>0.01</v>
      </c>
      <c r="G197" s="31">
        <v>0</v>
      </c>
      <c r="H197" s="33">
        <f t="shared" si="14"/>
        <v>0</v>
      </c>
      <c r="J197" s="48"/>
      <c r="K197" s="27">
        <v>18442</v>
      </c>
      <c r="L197" s="27" t="s">
        <v>16</v>
      </c>
      <c r="M197" s="27">
        <f t="shared" si="15"/>
        <v>3280</v>
      </c>
      <c r="N197" s="27">
        <f t="shared" si="16"/>
        <v>0.01</v>
      </c>
      <c r="O197" s="31">
        <v>0</v>
      </c>
      <c r="P197" s="33">
        <f t="shared" si="17"/>
        <v>0</v>
      </c>
    </row>
    <row r="198" spans="2:16" x14ac:dyDescent="0.3">
      <c r="B198" s="48">
        <v>44915</v>
      </c>
      <c r="C198" s="27">
        <v>18404</v>
      </c>
      <c r="D198" s="27" t="s">
        <v>12</v>
      </c>
      <c r="E198" s="27">
        <f t="shared" si="13"/>
        <v>3190</v>
      </c>
      <c r="F198" s="27">
        <f t="shared" si="13"/>
        <v>0.01</v>
      </c>
      <c r="G198" s="31">
        <v>0</v>
      </c>
      <c r="H198" s="33">
        <f t="shared" si="14"/>
        <v>0</v>
      </c>
      <c r="J198" s="6">
        <v>44935</v>
      </c>
      <c r="K198" s="27">
        <v>18443</v>
      </c>
      <c r="L198" s="27" t="s">
        <v>13</v>
      </c>
      <c r="M198" s="27">
        <f t="shared" si="15"/>
        <v>3130</v>
      </c>
      <c r="N198" s="27">
        <f t="shared" si="16"/>
        <v>0.01</v>
      </c>
      <c r="O198" s="31">
        <v>0</v>
      </c>
      <c r="P198" s="33">
        <f t="shared" si="17"/>
        <v>0</v>
      </c>
    </row>
    <row r="199" spans="2:16" x14ac:dyDescent="0.3">
      <c r="B199" s="48"/>
      <c r="C199" s="27">
        <v>18405</v>
      </c>
      <c r="D199" s="27" t="s">
        <v>14</v>
      </c>
      <c r="E199" s="27">
        <f t="shared" si="13"/>
        <v>3480</v>
      </c>
      <c r="F199" s="27">
        <f t="shared" si="13"/>
        <v>0.01</v>
      </c>
      <c r="G199" s="31">
        <v>0</v>
      </c>
      <c r="H199" s="33">
        <f t="shared" si="14"/>
        <v>0</v>
      </c>
      <c r="J199" s="48">
        <v>44936</v>
      </c>
      <c r="K199" s="27">
        <v>18444</v>
      </c>
      <c r="L199" s="27" t="s">
        <v>12</v>
      </c>
      <c r="M199" s="27">
        <f t="shared" si="15"/>
        <v>3550</v>
      </c>
      <c r="N199" s="27">
        <f t="shared" si="16"/>
        <v>0.01</v>
      </c>
      <c r="O199" s="31">
        <v>0</v>
      </c>
      <c r="P199" s="33">
        <f t="shared" si="17"/>
        <v>0</v>
      </c>
    </row>
    <row r="200" spans="2:16" x14ac:dyDescent="0.3">
      <c r="B200" s="6">
        <v>44916</v>
      </c>
      <c r="C200" s="27">
        <v>18406</v>
      </c>
      <c r="D200" s="27" t="s">
        <v>15</v>
      </c>
      <c r="E200" s="27">
        <f t="shared" si="13"/>
        <v>3140</v>
      </c>
      <c r="F200" s="27">
        <f t="shared" si="13"/>
        <v>0.01</v>
      </c>
      <c r="G200" s="31">
        <v>0</v>
      </c>
      <c r="H200" s="33">
        <f t="shared" si="14"/>
        <v>0</v>
      </c>
      <c r="J200" s="48"/>
      <c r="K200" s="27">
        <v>18445</v>
      </c>
      <c r="L200" s="27" t="s">
        <v>14</v>
      </c>
      <c r="M200" s="27">
        <f t="shared" si="15"/>
        <v>3480</v>
      </c>
      <c r="N200" s="27">
        <f t="shared" si="16"/>
        <v>0.01</v>
      </c>
      <c r="O200" s="31">
        <v>0</v>
      </c>
      <c r="P200" s="33">
        <f t="shared" si="17"/>
        <v>0</v>
      </c>
    </row>
    <row r="201" spans="2:16" x14ac:dyDescent="0.3">
      <c r="B201" s="48">
        <v>44917</v>
      </c>
      <c r="C201" s="27">
        <v>18407</v>
      </c>
      <c r="D201" s="27" t="s">
        <v>16</v>
      </c>
      <c r="E201" s="27">
        <f t="shared" si="13"/>
        <v>3230</v>
      </c>
      <c r="F201" s="27">
        <f t="shared" si="13"/>
        <v>0.01</v>
      </c>
      <c r="G201" s="31">
        <v>0</v>
      </c>
      <c r="H201" s="33">
        <f t="shared" si="14"/>
        <v>0</v>
      </c>
      <c r="J201" s="48">
        <v>44937</v>
      </c>
      <c r="K201" s="27">
        <v>18446</v>
      </c>
      <c r="L201" s="27" t="s">
        <v>15</v>
      </c>
      <c r="M201" s="27">
        <f t="shared" si="15"/>
        <v>3250</v>
      </c>
      <c r="N201" s="27">
        <f t="shared" si="16"/>
        <v>0.01</v>
      </c>
      <c r="O201" s="31">
        <v>0</v>
      </c>
      <c r="P201" s="33">
        <f t="shared" si="17"/>
        <v>0</v>
      </c>
    </row>
    <row r="202" spans="2:16" x14ac:dyDescent="0.3">
      <c r="B202" s="48"/>
      <c r="C202" s="27">
        <v>18408</v>
      </c>
      <c r="D202" s="27" t="s">
        <v>13</v>
      </c>
      <c r="E202" s="27">
        <f t="shared" si="13"/>
        <v>3370</v>
      </c>
      <c r="F202" s="27">
        <f t="shared" si="13"/>
        <v>0.01</v>
      </c>
      <c r="G202" s="31">
        <v>0</v>
      </c>
      <c r="H202" s="33">
        <f t="shared" si="14"/>
        <v>0</v>
      </c>
      <c r="J202" s="48"/>
      <c r="K202" s="27">
        <v>18447</v>
      </c>
      <c r="L202" s="27" t="s">
        <v>16</v>
      </c>
      <c r="M202" s="27">
        <f t="shared" si="15"/>
        <v>3130</v>
      </c>
      <c r="N202" s="27">
        <f t="shared" si="16"/>
        <v>0.01</v>
      </c>
      <c r="O202" s="31">
        <v>0</v>
      </c>
      <c r="P202" s="33">
        <f t="shared" si="17"/>
        <v>0</v>
      </c>
    </row>
    <row r="203" spans="2:16" x14ac:dyDescent="0.3">
      <c r="B203" s="48">
        <v>44918</v>
      </c>
      <c r="C203" s="27">
        <v>18409</v>
      </c>
      <c r="D203" s="27" t="s">
        <v>12</v>
      </c>
      <c r="E203" s="27">
        <f t="shared" si="13"/>
        <v>3410</v>
      </c>
      <c r="F203" s="27">
        <f t="shared" si="13"/>
        <v>0.01</v>
      </c>
      <c r="G203" s="31">
        <v>0</v>
      </c>
      <c r="H203" s="33">
        <f t="shared" si="14"/>
        <v>0</v>
      </c>
      <c r="J203" s="2"/>
      <c r="K203" s="53" t="s">
        <v>52</v>
      </c>
      <c r="L203" s="54"/>
      <c r="M203" s="54"/>
      <c r="N203" s="54"/>
      <c r="O203" s="55"/>
      <c r="P203" s="32">
        <f t="shared" ref="P203" si="18">SUM(P182:P202)</f>
        <v>0</v>
      </c>
    </row>
    <row r="204" spans="2:16" x14ac:dyDescent="0.3">
      <c r="B204" s="48"/>
      <c r="C204" s="27">
        <v>18410</v>
      </c>
      <c r="D204" s="27" t="s">
        <v>14</v>
      </c>
      <c r="E204" s="27">
        <f t="shared" si="13"/>
        <v>3200</v>
      </c>
      <c r="F204" s="27">
        <f t="shared" si="13"/>
        <v>0.01</v>
      </c>
      <c r="G204" s="31">
        <v>0</v>
      </c>
      <c r="H204" s="33">
        <f t="shared" si="14"/>
        <v>0</v>
      </c>
    </row>
    <row r="205" spans="2:16" x14ac:dyDescent="0.3">
      <c r="B205" s="48">
        <v>44919</v>
      </c>
      <c r="C205" s="27">
        <v>18411</v>
      </c>
      <c r="D205" s="27" t="s">
        <v>15</v>
      </c>
      <c r="E205" s="27">
        <f t="shared" si="13"/>
        <v>3190</v>
      </c>
      <c r="F205" s="27">
        <f t="shared" si="13"/>
        <v>0.01</v>
      </c>
      <c r="G205" s="31">
        <v>0</v>
      </c>
      <c r="H205" s="33">
        <f t="shared" si="14"/>
        <v>0</v>
      </c>
    </row>
    <row r="206" spans="2:16" x14ac:dyDescent="0.3">
      <c r="B206" s="48"/>
      <c r="C206" s="27">
        <v>18412</v>
      </c>
      <c r="D206" s="27" t="s">
        <v>16</v>
      </c>
      <c r="E206" s="27">
        <f t="shared" si="13"/>
        <v>3450</v>
      </c>
      <c r="F206" s="27">
        <f t="shared" si="13"/>
        <v>0.01</v>
      </c>
      <c r="G206" s="31">
        <v>0</v>
      </c>
      <c r="H206" s="33">
        <f t="shared" si="14"/>
        <v>0</v>
      </c>
    </row>
    <row r="207" spans="2:16" x14ac:dyDescent="0.3">
      <c r="B207" s="48">
        <v>44920</v>
      </c>
      <c r="C207" s="27">
        <v>18413</v>
      </c>
      <c r="D207" s="27" t="s">
        <v>13</v>
      </c>
      <c r="E207" s="27">
        <f t="shared" si="13"/>
        <v>3300</v>
      </c>
      <c r="F207" s="27">
        <f t="shared" si="13"/>
        <v>0.01</v>
      </c>
      <c r="G207" s="31">
        <v>0</v>
      </c>
      <c r="H207" s="33">
        <f t="shared" si="14"/>
        <v>0</v>
      </c>
    </row>
    <row r="208" spans="2:16" x14ac:dyDescent="0.3">
      <c r="B208" s="48"/>
      <c r="C208" s="27">
        <v>18414</v>
      </c>
      <c r="D208" s="27" t="s">
        <v>12</v>
      </c>
      <c r="E208" s="27">
        <f t="shared" si="13"/>
        <v>3340</v>
      </c>
      <c r="F208" s="27">
        <f t="shared" si="13"/>
        <v>0.01</v>
      </c>
      <c r="G208" s="31">
        <v>0</v>
      </c>
      <c r="H208" s="33">
        <f t="shared" si="14"/>
        <v>0</v>
      </c>
    </row>
    <row r="209" spans="2:14" x14ac:dyDescent="0.3">
      <c r="B209" s="48">
        <v>44921</v>
      </c>
      <c r="C209" s="27">
        <v>18415</v>
      </c>
      <c r="D209" s="27" t="s">
        <v>14</v>
      </c>
      <c r="E209" s="27">
        <f t="shared" si="13"/>
        <v>3350</v>
      </c>
      <c r="F209" s="27">
        <f t="shared" si="13"/>
        <v>0.01</v>
      </c>
      <c r="G209" s="31">
        <v>0</v>
      </c>
      <c r="H209" s="33">
        <f t="shared" si="14"/>
        <v>0</v>
      </c>
    </row>
    <row r="210" spans="2:14" x14ac:dyDescent="0.3">
      <c r="B210" s="48"/>
      <c r="C210" s="27">
        <v>18416</v>
      </c>
      <c r="D210" s="27" t="s">
        <v>15</v>
      </c>
      <c r="E210" s="27">
        <f t="shared" si="13"/>
        <v>3430</v>
      </c>
      <c r="F210" s="27">
        <f t="shared" si="13"/>
        <v>0.01</v>
      </c>
      <c r="G210" s="31">
        <v>0</v>
      </c>
      <c r="H210" s="33">
        <f t="shared" si="14"/>
        <v>0</v>
      </c>
    </row>
    <row r="211" spans="2:14" x14ac:dyDescent="0.3">
      <c r="B211" s="48">
        <v>44922</v>
      </c>
      <c r="C211" s="27">
        <v>18417</v>
      </c>
      <c r="D211" s="27" t="s">
        <v>16</v>
      </c>
      <c r="E211" s="27">
        <f t="shared" si="13"/>
        <v>3450</v>
      </c>
      <c r="F211" s="27">
        <f t="shared" si="13"/>
        <v>0.01</v>
      </c>
      <c r="G211" s="31">
        <v>0</v>
      </c>
      <c r="H211" s="33">
        <f t="shared" si="14"/>
        <v>0</v>
      </c>
    </row>
    <row r="212" spans="2:14" x14ac:dyDescent="0.3">
      <c r="B212" s="48"/>
      <c r="C212" s="27">
        <v>18418</v>
      </c>
      <c r="D212" s="27" t="s">
        <v>13</v>
      </c>
      <c r="E212" s="27">
        <f t="shared" si="13"/>
        <v>3430</v>
      </c>
      <c r="F212" s="27">
        <f t="shared" si="13"/>
        <v>0.01</v>
      </c>
      <c r="G212" s="31">
        <v>0</v>
      </c>
      <c r="H212" s="33">
        <f t="shared" si="14"/>
        <v>0</v>
      </c>
    </row>
    <row r="213" spans="2:14" x14ac:dyDescent="0.3">
      <c r="B213" s="48">
        <v>44923</v>
      </c>
      <c r="C213" s="27">
        <v>18419</v>
      </c>
      <c r="D213" s="27" t="s">
        <v>12</v>
      </c>
      <c r="E213" s="27">
        <f t="shared" si="13"/>
        <v>3240</v>
      </c>
      <c r="F213" s="27">
        <f t="shared" si="13"/>
        <v>0.01</v>
      </c>
      <c r="G213" s="31">
        <v>0</v>
      </c>
      <c r="H213" s="33">
        <f t="shared" si="14"/>
        <v>0</v>
      </c>
    </row>
    <row r="214" spans="2:14" x14ac:dyDescent="0.3">
      <c r="B214" s="48"/>
      <c r="C214" s="27">
        <v>18420</v>
      </c>
      <c r="D214" s="27" t="s">
        <v>14</v>
      </c>
      <c r="E214" s="27">
        <f t="shared" si="13"/>
        <v>3310</v>
      </c>
      <c r="F214" s="27">
        <f t="shared" si="13"/>
        <v>0.01</v>
      </c>
      <c r="G214" s="31">
        <v>0</v>
      </c>
      <c r="H214" s="33">
        <f t="shared" si="14"/>
        <v>0</v>
      </c>
    </row>
    <row r="215" spans="2:14" x14ac:dyDescent="0.3">
      <c r="B215" s="48">
        <v>44924</v>
      </c>
      <c r="C215" s="27">
        <v>18421</v>
      </c>
      <c r="D215" s="27" t="s">
        <v>15</v>
      </c>
      <c r="E215" s="27">
        <f t="shared" si="13"/>
        <v>3300</v>
      </c>
      <c r="F215" s="27">
        <f t="shared" si="13"/>
        <v>0.01</v>
      </c>
      <c r="G215" s="31">
        <v>0</v>
      </c>
      <c r="H215" s="33">
        <f t="shared" si="14"/>
        <v>0</v>
      </c>
    </row>
    <row r="216" spans="2:14" x14ac:dyDescent="0.3">
      <c r="B216" s="48"/>
      <c r="C216" s="27">
        <v>18422</v>
      </c>
      <c r="D216" s="27" t="s">
        <v>16</v>
      </c>
      <c r="E216" s="27">
        <f t="shared" si="13"/>
        <v>3410</v>
      </c>
      <c r="F216" s="27">
        <f t="shared" si="13"/>
        <v>0.01</v>
      </c>
      <c r="G216" s="31">
        <v>0</v>
      </c>
      <c r="H216" s="33">
        <f t="shared" si="14"/>
        <v>0</v>
      </c>
    </row>
    <row r="217" spans="2:14" x14ac:dyDescent="0.3">
      <c r="B217" s="48">
        <v>44925</v>
      </c>
      <c r="C217" s="27">
        <v>18423</v>
      </c>
      <c r="D217" s="27" t="s">
        <v>13</v>
      </c>
      <c r="E217" s="27">
        <f t="shared" si="13"/>
        <v>3120</v>
      </c>
      <c r="F217" s="27">
        <f t="shared" si="13"/>
        <v>0.01</v>
      </c>
      <c r="G217" s="31">
        <v>0</v>
      </c>
      <c r="H217" s="33">
        <f t="shared" si="14"/>
        <v>0</v>
      </c>
    </row>
    <row r="218" spans="2:14" x14ac:dyDescent="0.3">
      <c r="B218" s="48"/>
      <c r="C218" s="27">
        <v>18424</v>
      </c>
      <c r="D218" s="27" t="s">
        <v>12</v>
      </c>
      <c r="E218" s="27">
        <f t="shared" si="13"/>
        <v>3120</v>
      </c>
      <c r="F218" s="27">
        <f t="shared" si="13"/>
        <v>0.01</v>
      </c>
      <c r="G218" s="31">
        <v>0</v>
      </c>
      <c r="H218" s="33">
        <f t="shared" si="14"/>
        <v>0</v>
      </c>
    </row>
    <row r="219" spans="2:14" x14ac:dyDescent="0.3">
      <c r="B219" s="48">
        <v>44926</v>
      </c>
      <c r="C219" s="27">
        <v>18425</v>
      </c>
      <c r="D219" s="27" t="s">
        <v>14</v>
      </c>
      <c r="E219" s="27">
        <f t="shared" si="13"/>
        <v>3070</v>
      </c>
      <c r="F219" s="27">
        <f t="shared" si="13"/>
        <v>0.01</v>
      </c>
      <c r="G219" s="31">
        <v>0</v>
      </c>
      <c r="H219" s="33">
        <f t="shared" si="14"/>
        <v>0</v>
      </c>
    </row>
    <row r="220" spans="2:14" x14ac:dyDescent="0.3">
      <c r="B220" s="48"/>
      <c r="C220" s="27">
        <v>18426</v>
      </c>
      <c r="D220" s="27" t="s">
        <v>15</v>
      </c>
      <c r="E220" s="27">
        <f t="shared" si="13"/>
        <v>3350</v>
      </c>
      <c r="F220" s="27">
        <f t="shared" si="13"/>
        <v>0.01</v>
      </c>
      <c r="G220" s="31">
        <v>0</v>
      </c>
      <c r="H220" s="33">
        <f t="shared" si="14"/>
        <v>0</v>
      </c>
    </row>
    <row r="221" spans="2:14" x14ac:dyDescent="0.3">
      <c r="B221" s="2"/>
      <c r="C221" s="53" t="s">
        <v>52</v>
      </c>
      <c r="D221" s="54"/>
      <c r="E221" s="54"/>
      <c r="F221" s="54"/>
      <c r="G221" s="55"/>
      <c r="H221" s="32">
        <f t="shared" ref="H221" si="19">SUM(H182:H220)</f>
        <v>0</v>
      </c>
    </row>
    <row r="223" spans="2:14" x14ac:dyDescent="0.3">
      <c r="B223" s="24" t="s">
        <v>41</v>
      </c>
    </row>
    <row r="224" spans="2:14" x14ac:dyDescent="0.3">
      <c r="B224" s="47" t="s">
        <v>19</v>
      </c>
      <c r="C224" s="47"/>
      <c r="D224" s="47"/>
      <c r="E224" s="47"/>
      <c r="F224" s="47"/>
      <c r="G224" s="47"/>
      <c r="I224" s="47" t="s">
        <v>20</v>
      </c>
      <c r="J224" s="47"/>
      <c r="K224" s="47"/>
      <c r="L224" s="47"/>
      <c r="M224" s="47"/>
      <c r="N224" s="47"/>
    </row>
    <row r="225" spans="2:14" x14ac:dyDescent="0.3">
      <c r="B225" s="2" t="s">
        <v>9</v>
      </c>
      <c r="C225" s="2" t="s">
        <v>10</v>
      </c>
      <c r="D225" s="2" t="s">
        <v>11</v>
      </c>
      <c r="E225" s="2" t="s">
        <v>0</v>
      </c>
      <c r="F225" s="2" t="s">
        <v>42</v>
      </c>
      <c r="G225" s="2" t="s">
        <v>43</v>
      </c>
      <c r="I225" s="4" t="s">
        <v>9</v>
      </c>
      <c r="J225" s="4" t="s">
        <v>10</v>
      </c>
      <c r="K225" s="4" t="s">
        <v>11</v>
      </c>
      <c r="L225" s="2" t="s">
        <v>0</v>
      </c>
      <c r="M225" s="2" t="s">
        <v>42</v>
      </c>
      <c r="N225" s="2" t="s">
        <v>43</v>
      </c>
    </row>
    <row r="226" spans="2:14" x14ac:dyDescent="0.3">
      <c r="B226" s="48">
        <v>44907</v>
      </c>
      <c r="C226" s="27">
        <v>18388</v>
      </c>
      <c r="D226" s="27" t="s">
        <v>12</v>
      </c>
      <c r="E226" s="27">
        <f>OEE!G87</f>
        <v>3110</v>
      </c>
      <c r="F226" s="27">
        <v>0</v>
      </c>
      <c r="G226" s="28">
        <f>F226/E226</f>
        <v>0</v>
      </c>
      <c r="I226" s="48">
        <v>44927</v>
      </c>
      <c r="J226" s="1">
        <v>18427</v>
      </c>
      <c r="K226" s="1" t="s">
        <v>16</v>
      </c>
      <c r="L226" s="1">
        <f>OEE!L87</f>
        <v>3410</v>
      </c>
      <c r="M226" s="27">
        <v>0</v>
      </c>
      <c r="N226" s="28">
        <f>M226/L226</f>
        <v>0</v>
      </c>
    </row>
    <row r="227" spans="2:14" x14ac:dyDescent="0.3">
      <c r="B227" s="48"/>
      <c r="C227" s="27">
        <v>18389</v>
      </c>
      <c r="D227" s="27" t="s">
        <v>13</v>
      </c>
      <c r="E227" s="27">
        <f>OEE!G88</f>
        <v>3200</v>
      </c>
      <c r="F227" s="27">
        <v>0</v>
      </c>
      <c r="G227" s="28">
        <f t="shared" ref="G227:G264" si="20">F227/E227</f>
        <v>0</v>
      </c>
      <c r="I227" s="48"/>
      <c r="J227" s="1">
        <v>18428</v>
      </c>
      <c r="K227" s="1" t="s">
        <v>13</v>
      </c>
      <c r="L227" s="1">
        <f>OEE!L88</f>
        <v>3400</v>
      </c>
      <c r="M227" s="27">
        <v>0</v>
      </c>
      <c r="N227" s="28">
        <f t="shared" ref="N227:N246" si="21">M227/L227</f>
        <v>0</v>
      </c>
    </row>
    <row r="228" spans="2:14" x14ac:dyDescent="0.3">
      <c r="B228" s="48">
        <v>44908</v>
      </c>
      <c r="C228" s="27">
        <v>18390</v>
      </c>
      <c r="D228" s="27" t="s">
        <v>14</v>
      </c>
      <c r="E228" s="27">
        <f>OEE!G89</f>
        <v>3380</v>
      </c>
      <c r="F228" s="27">
        <v>0</v>
      </c>
      <c r="G228" s="28">
        <f t="shared" si="20"/>
        <v>0</v>
      </c>
      <c r="I228" s="48">
        <v>44928</v>
      </c>
      <c r="J228" s="1">
        <v>18429</v>
      </c>
      <c r="K228" s="1" t="s">
        <v>12</v>
      </c>
      <c r="L228" s="1">
        <f>OEE!L89</f>
        <v>3160</v>
      </c>
      <c r="M228" s="27">
        <v>0</v>
      </c>
      <c r="N228" s="28">
        <f t="shared" si="21"/>
        <v>0</v>
      </c>
    </row>
    <row r="229" spans="2:14" x14ac:dyDescent="0.3">
      <c r="B229" s="48"/>
      <c r="C229" s="27">
        <v>18391</v>
      </c>
      <c r="D229" s="27" t="s">
        <v>15</v>
      </c>
      <c r="E229" s="27">
        <f>OEE!G90</f>
        <v>3310</v>
      </c>
      <c r="F229" s="27">
        <v>0</v>
      </c>
      <c r="G229" s="28">
        <f t="shared" si="20"/>
        <v>0</v>
      </c>
      <c r="I229" s="48"/>
      <c r="J229" s="1">
        <v>18430</v>
      </c>
      <c r="K229" s="1" t="s">
        <v>14</v>
      </c>
      <c r="L229" s="1">
        <f>OEE!L90</f>
        <v>3350</v>
      </c>
      <c r="M229" s="27">
        <v>0</v>
      </c>
      <c r="N229" s="28">
        <f t="shared" si="21"/>
        <v>0</v>
      </c>
    </row>
    <row r="230" spans="2:14" x14ac:dyDescent="0.3">
      <c r="B230" s="48">
        <v>44909</v>
      </c>
      <c r="C230" s="27">
        <v>18392</v>
      </c>
      <c r="D230" s="27" t="s">
        <v>16</v>
      </c>
      <c r="E230" s="27">
        <f>OEE!G91</f>
        <v>3080</v>
      </c>
      <c r="F230" s="27">
        <v>0</v>
      </c>
      <c r="G230" s="28">
        <f t="shared" si="20"/>
        <v>0</v>
      </c>
      <c r="I230" s="48">
        <v>44929</v>
      </c>
      <c r="J230" s="1">
        <v>18431</v>
      </c>
      <c r="K230" s="1" t="s">
        <v>15</v>
      </c>
      <c r="L230" s="1">
        <f>OEE!L91</f>
        <v>3180</v>
      </c>
      <c r="M230" s="27">
        <v>0</v>
      </c>
      <c r="N230" s="28">
        <f t="shared" si="21"/>
        <v>0</v>
      </c>
    </row>
    <row r="231" spans="2:14" x14ac:dyDescent="0.3">
      <c r="B231" s="48"/>
      <c r="C231" s="27">
        <v>18393</v>
      </c>
      <c r="D231" s="27" t="s">
        <v>13</v>
      </c>
      <c r="E231" s="27">
        <f>OEE!G92</f>
        <v>3440</v>
      </c>
      <c r="F231" s="27">
        <v>0</v>
      </c>
      <c r="G231" s="28">
        <f t="shared" si="20"/>
        <v>0</v>
      </c>
      <c r="I231" s="48"/>
      <c r="J231" s="1">
        <v>18432</v>
      </c>
      <c r="K231" s="1" t="s">
        <v>16</v>
      </c>
      <c r="L231" s="1">
        <f>OEE!L92</f>
        <v>3150</v>
      </c>
      <c r="M231" s="27">
        <v>0</v>
      </c>
      <c r="N231" s="28">
        <f t="shared" si="21"/>
        <v>0</v>
      </c>
    </row>
    <row r="232" spans="2:14" x14ac:dyDescent="0.3">
      <c r="B232" s="48">
        <v>44910</v>
      </c>
      <c r="C232" s="27">
        <v>18394</v>
      </c>
      <c r="D232" s="27" t="s">
        <v>12</v>
      </c>
      <c r="E232" s="27">
        <f>OEE!G93</f>
        <v>3240</v>
      </c>
      <c r="F232" s="27">
        <v>0</v>
      </c>
      <c r="G232" s="28">
        <f t="shared" si="20"/>
        <v>0</v>
      </c>
      <c r="I232" s="48">
        <v>44930</v>
      </c>
      <c r="J232" s="1">
        <v>18433</v>
      </c>
      <c r="K232" s="1" t="s">
        <v>13</v>
      </c>
      <c r="L232" s="1">
        <f>OEE!L93</f>
        <v>3470</v>
      </c>
      <c r="M232" s="27">
        <v>0</v>
      </c>
      <c r="N232" s="28">
        <f t="shared" si="21"/>
        <v>0</v>
      </c>
    </row>
    <row r="233" spans="2:14" x14ac:dyDescent="0.3">
      <c r="B233" s="48"/>
      <c r="C233" s="27">
        <v>18395</v>
      </c>
      <c r="D233" s="27" t="s">
        <v>14</v>
      </c>
      <c r="E233" s="27">
        <f>OEE!G94</f>
        <v>3180</v>
      </c>
      <c r="F233" s="27">
        <v>0</v>
      </c>
      <c r="G233" s="28">
        <f t="shared" si="20"/>
        <v>0</v>
      </c>
      <c r="I233" s="48"/>
      <c r="J233" s="1">
        <v>18434</v>
      </c>
      <c r="K233" s="1" t="s">
        <v>12</v>
      </c>
      <c r="L233" s="1">
        <f>OEE!L94</f>
        <v>3490</v>
      </c>
      <c r="M233" s="27">
        <v>0</v>
      </c>
      <c r="N233" s="28">
        <f t="shared" si="21"/>
        <v>0</v>
      </c>
    </row>
    <row r="234" spans="2:14" x14ac:dyDescent="0.3">
      <c r="B234" s="48">
        <v>44911</v>
      </c>
      <c r="C234" s="27">
        <v>18396</v>
      </c>
      <c r="D234" s="27" t="s">
        <v>15</v>
      </c>
      <c r="E234" s="27">
        <f>OEE!G95</f>
        <v>3150</v>
      </c>
      <c r="F234" s="27">
        <v>0</v>
      </c>
      <c r="G234" s="28">
        <f t="shared" si="20"/>
        <v>0</v>
      </c>
      <c r="I234" s="48">
        <v>44931</v>
      </c>
      <c r="J234" s="1">
        <v>18435</v>
      </c>
      <c r="K234" s="1" t="s">
        <v>14</v>
      </c>
      <c r="L234" s="1">
        <f>OEE!L95</f>
        <v>3490</v>
      </c>
      <c r="M234" s="27">
        <v>0</v>
      </c>
      <c r="N234" s="28">
        <f t="shared" si="21"/>
        <v>0</v>
      </c>
    </row>
    <row r="235" spans="2:14" x14ac:dyDescent="0.3">
      <c r="B235" s="48"/>
      <c r="C235" s="27">
        <v>18397</v>
      </c>
      <c r="D235" s="27" t="s">
        <v>16</v>
      </c>
      <c r="E235" s="27">
        <f>OEE!G96</f>
        <v>3340</v>
      </c>
      <c r="F235" s="27">
        <v>0</v>
      </c>
      <c r="G235" s="28">
        <f t="shared" si="20"/>
        <v>0</v>
      </c>
      <c r="I235" s="48"/>
      <c r="J235" s="1">
        <v>18436</v>
      </c>
      <c r="K235" s="1" t="s">
        <v>15</v>
      </c>
      <c r="L235" s="1">
        <f>OEE!L96</f>
        <v>3250</v>
      </c>
      <c r="M235" s="27">
        <v>0</v>
      </c>
      <c r="N235" s="28">
        <f t="shared" si="21"/>
        <v>0</v>
      </c>
    </row>
    <row r="236" spans="2:14" x14ac:dyDescent="0.3">
      <c r="B236" s="48">
        <v>44912</v>
      </c>
      <c r="C236" s="27">
        <v>18398</v>
      </c>
      <c r="D236" s="27" t="s">
        <v>13</v>
      </c>
      <c r="E236" s="27">
        <f>OEE!G97</f>
        <v>3310</v>
      </c>
      <c r="F236" s="27">
        <v>0</v>
      </c>
      <c r="G236" s="28">
        <f t="shared" si="20"/>
        <v>0</v>
      </c>
      <c r="I236" s="48">
        <v>44932</v>
      </c>
      <c r="J236" s="1">
        <v>18437</v>
      </c>
      <c r="K236" s="1" t="s">
        <v>16</v>
      </c>
      <c r="L236" s="1">
        <f>OEE!L97</f>
        <v>3350</v>
      </c>
      <c r="M236" s="27">
        <v>0</v>
      </c>
      <c r="N236" s="28">
        <f t="shared" si="21"/>
        <v>0</v>
      </c>
    </row>
    <row r="237" spans="2:14" x14ac:dyDescent="0.3">
      <c r="B237" s="48"/>
      <c r="C237" s="27">
        <v>18399</v>
      </c>
      <c r="D237" s="27" t="s">
        <v>12</v>
      </c>
      <c r="E237" s="27">
        <f>OEE!G98</f>
        <v>3430</v>
      </c>
      <c r="F237" s="27">
        <v>0</v>
      </c>
      <c r="G237" s="28">
        <f t="shared" si="20"/>
        <v>0</v>
      </c>
      <c r="I237" s="48"/>
      <c r="J237" s="1">
        <v>18438</v>
      </c>
      <c r="K237" s="1" t="s">
        <v>13</v>
      </c>
      <c r="L237" s="1">
        <f>OEE!L98</f>
        <v>3390</v>
      </c>
      <c r="M237" s="27">
        <v>0</v>
      </c>
      <c r="N237" s="28">
        <f t="shared" si="21"/>
        <v>0</v>
      </c>
    </row>
    <row r="238" spans="2:14" x14ac:dyDescent="0.3">
      <c r="B238" s="48">
        <v>44913</v>
      </c>
      <c r="C238" s="27">
        <v>18400</v>
      </c>
      <c r="D238" s="27" t="s">
        <v>14</v>
      </c>
      <c r="E238" s="27">
        <f>OEE!G99</f>
        <v>3480</v>
      </c>
      <c r="F238" s="27">
        <v>0</v>
      </c>
      <c r="G238" s="28">
        <f t="shared" si="20"/>
        <v>0</v>
      </c>
      <c r="I238" s="48">
        <v>44933</v>
      </c>
      <c r="J238" s="1">
        <v>18439</v>
      </c>
      <c r="K238" s="1" t="s">
        <v>12</v>
      </c>
      <c r="L238" s="1">
        <f>OEE!L99</f>
        <v>3380</v>
      </c>
      <c r="M238" s="27">
        <v>0</v>
      </c>
      <c r="N238" s="28">
        <f t="shared" si="21"/>
        <v>0</v>
      </c>
    </row>
    <row r="239" spans="2:14" x14ac:dyDescent="0.3">
      <c r="B239" s="48"/>
      <c r="C239" s="27">
        <v>18401</v>
      </c>
      <c r="D239" s="27" t="s">
        <v>15</v>
      </c>
      <c r="E239" s="27">
        <f>OEE!G100</f>
        <v>3260</v>
      </c>
      <c r="F239" s="27">
        <v>0</v>
      </c>
      <c r="G239" s="28">
        <f t="shared" si="20"/>
        <v>0</v>
      </c>
      <c r="I239" s="48"/>
      <c r="J239" s="1">
        <v>18440</v>
      </c>
      <c r="K239" s="1" t="s">
        <v>14</v>
      </c>
      <c r="L239" s="1">
        <f>OEE!L100</f>
        <v>3360</v>
      </c>
      <c r="M239" s="27">
        <v>0</v>
      </c>
      <c r="N239" s="28">
        <f t="shared" si="21"/>
        <v>0</v>
      </c>
    </row>
    <row r="240" spans="2:14" x14ac:dyDescent="0.3">
      <c r="B240" s="48">
        <v>44914</v>
      </c>
      <c r="C240" s="27">
        <v>18402</v>
      </c>
      <c r="D240" s="27" t="s">
        <v>16</v>
      </c>
      <c r="E240" s="27">
        <f>OEE!G101</f>
        <v>3510</v>
      </c>
      <c r="F240" s="27">
        <v>0</v>
      </c>
      <c r="G240" s="28">
        <f t="shared" si="20"/>
        <v>0</v>
      </c>
      <c r="I240" s="48">
        <v>44934</v>
      </c>
      <c r="J240" s="1">
        <v>18441</v>
      </c>
      <c r="K240" s="1" t="s">
        <v>15</v>
      </c>
      <c r="L240" s="1">
        <f>OEE!L101</f>
        <v>3460</v>
      </c>
      <c r="M240" s="27">
        <v>0</v>
      </c>
      <c r="N240" s="28">
        <f t="shared" si="21"/>
        <v>0</v>
      </c>
    </row>
    <row r="241" spans="2:14" x14ac:dyDescent="0.3">
      <c r="B241" s="48"/>
      <c r="C241" s="27">
        <v>18403</v>
      </c>
      <c r="D241" s="27" t="s">
        <v>13</v>
      </c>
      <c r="E241" s="27">
        <f>OEE!G102</f>
        <v>3260</v>
      </c>
      <c r="F241" s="27">
        <v>0</v>
      </c>
      <c r="G241" s="28">
        <f t="shared" si="20"/>
        <v>0</v>
      </c>
      <c r="I241" s="48"/>
      <c r="J241" s="1">
        <v>18442</v>
      </c>
      <c r="K241" s="1" t="s">
        <v>16</v>
      </c>
      <c r="L241" s="1">
        <f>OEE!L102</f>
        <v>3280</v>
      </c>
      <c r="M241" s="27">
        <v>0</v>
      </c>
      <c r="N241" s="28">
        <f t="shared" si="21"/>
        <v>0</v>
      </c>
    </row>
    <row r="242" spans="2:14" x14ac:dyDescent="0.3">
      <c r="B242" s="48">
        <v>44915</v>
      </c>
      <c r="C242" s="27">
        <v>18404</v>
      </c>
      <c r="D242" s="27" t="s">
        <v>12</v>
      </c>
      <c r="E242" s="27">
        <f>OEE!G103</f>
        <v>3190</v>
      </c>
      <c r="F242" s="27">
        <v>0</v>
      </c>
      <c r="G242" s="28">
        <f t="shared" si="20"/>
        <v>0</v>
      </c>
      <c r="I242" s="6">
        <v>44935</v>
      </c>
      <c r="J242" s="1">
        <v>18443</v>
      </c>
      <c r="K242" s="1" t="s">
        <v>13</v>
      </c>
      <c r="L242" s="1">
        <f>OEE!L103</f>
        <v>3130</v>
      </c>
      <c r="M242" s="27">
        <v>0</v>
      </c>
      <c r="N242" s="28">
        <f t="shared" si="21"/>
        <v>0</v>
      </c>
    </row>
    <row r="243" spans="2:14" x14ac:dyDescent="0.3">
      <c r="B243" s="48"/>
      <c r="C243" s="27">
        <v>18405</v>
      </c>
      <c r="D243" s="27" t="s">
        <v>14</v>
      </c>
      <c r="E243" s="27">
        <f>OEE!G104</f>
        <v>3480</v>
      </c>
      <c r="F243" s="27">
        <v>0</v>
      </c>
      <c r="G243" s="28">
        <f t="shared" si="20"/>
        <v>0</v>
      </c>
      <c r="I243" s="48">
        <v>44936</v>
      </c>
      <c r="J243" s="1">
        <v>18444</v>
      </c>
      <c r="K243" s="1" t="s">
        <v>12</v>
      </c>
      <c r="L243" s="1">
        <f>OEE!L104</f>
        <v>3550</v>
      </c>
      <c r="M243" s="27">
        <v>0</v>
      </c>
      <c r="N243" s="28">
        <f t="shared" si="21"/>
        <v>0</v>
      </c>
    </row>
    <row r="244" spans="2:14" x14ac:dyDescent="0.3">
      <c r="B244" s="6">
        <v>44916</v>
      </c>
      <c r="C244" s="27">
        <v>18406</v>
      </c>
      <c r="D244" s="27" t="s">
        <v>15</v>
      </c>
      <c r="E244" s="27">
        <f>OEE!G105</f>
        <v>3140</v>
      </c>
      <c r="F244" s="27">
        <v>0</v>
      </c>
      <c r="G244" s="28">
        <f t="shared" si="20"/>
        <v>0</v>
      </c>
      <c r="I244" s="48"/>
      <c r="J244" s="1">
        <v>18445</v>
      </c>
      <c r="K244" s="1" t="s">
        <v>14</v>
      </c>
      <c r="L244" s="1">
        <f>OEE!L105</f>
        <v>3480</v>
      </c>
      <c r="M244" s="27">
        <v>0</v>
      </c>
      <c r="N244" s="28">
        <f t="shared" si="21"/>
        <v>0</v>
      </c>
    </row>
    <row r="245" spans="2:14" x14ac:dyDescent="0.3">
      <c r="B245" s="48">
        <v>44917</v>
      </c>
      <c r="C245" s="27">
        <v>18407</v>
      </c>
      <c r="D245" s="27" t="s">
        <v>16</v>
      </c>
      <c r="E245" s="27">
        <f>OEE!G106</f>
        <v>3230</v>
      </c>
      <c r="F245" s="27">
        <v>0</v>
      </c>
      <c r="G245" s="28">
        <f t="shared" si="20"/>
        <v>0</v>
      </c>
      <c r="I245" s="48">
        <v>44937</v>
      </c>
      <c r="J245" s="1">
        <v>18446</v>
      </c>
      <c r="K245" s="1" t="s">
        <v>15</v>
      </c>
      <c r="L245" s="1">
        <f>OEE!L106</f>
        <v>3250</v>
      </c>
      <c r="M245" s="27">
        <v>0</v>
      </c>
      <c r="N245" s="28">
        <f t="shared" si="21"/>
        <v>0</v>
      </c>
    </row>
    <row r="246" spans="2:14" x14ac:dyDescent="0.3">
      <c r="B246" s="48"/>
      <c r="C246" s="27">
        <v>18408</v>
      </c>
      <c r="D246" s="27" t="s">
        <v>13</v>
      </c>
      <c r="E246" s="27">
        <f>OEE!G107</f>
        <v>3370</v>
      </c>
      <c r="F246" s="27">
        <v>0</v>
      </c>
      <c r="G246" s="28">
        <f t="shared" si="20"/>
        <v>0</v>
      </c>
      <c r="I246" s="48"/>
      <c r="J246" s="1">
        <v>18447</v>
      </c>
      <c r="K246" s="1" t="s">
        <v>16</v>
      </c>
      <c r="L246" s="1">
        <f>OEE!L107</f>
        <v>3130</v>
      </c>
      <c r="M246" s="27">
        <v>0</v>
      </c>
      <c r="N246" s="28">
        <f t="shared" si="21"/>
        <v>0</v>
      </c>
    </row>
    <row r="247" spans="2:14" x14ac:dyDescent="0.3">
      <c r="B247" s="48">
        <v>44918</v>
      </c>
      <c r="C247" s="27">
        <v>18409</v>
      </c>
      <c r="D247" s="27" t="s">
        <v>12</v>
      </c>
      <c r="E247" s="27">
        <f>OEE!G108</f>
        <v>3410</v>
      </c>
      <c r="F247" s="27">
        <v>0</v>
      </c>
      <c r="G247" s="28">
        <f t="shared" si="20"/>
        <v>0</v>
      </c>
      <c r="I247" s="4"/>
      <c r="J247" s="53" t="s">
        <v>52</v>
      </c>
      <c r="K247" s="54"/>
      <c r="L247" s="54"/>
      <c r="M247" s="55"/>
      <c r="N247" s="32">
        <f t="shared" ref="N247" si="22">SUM(N226:N246)</f>
        <v>0</v>
      </c>
    </row>
    <row r="248" spans="2:14" x14ac:dyDescent="0.3">
      <c r="B248" s="48"/>
      <c r="C248" s="27">
        <v>18410</v>
      </c>
      <c r="D248" s="27" t="s">
        <v>14</v>
      </c>
      <c r="E248" s="27">
        <f>OEE!G109</f>
        <v>3200</v>
      </c>
      <c r="F248" s="27">
        <v>0</v>
      </c>
      <c r="G248" s="28">
        <f t="shared" si="20"/>
        <v>0</v>
      </c>
    </row>
    <row r="249" spans="2:14" x14ac:dyDescent="0.3">
      <c r="B249" s="48">
        <v>44919</v>
      </c>
      <c r="C249" s="27">
        <v>18411</v>
      </c>
      <c r="D249" s="27" t="s">
        <v>15</v>
      </c>
      <c r="E249" s="27">
        <f>OEE!G110</f>
        <v>3190</v>
      </c>
      <c r="F249" s="27">
        <v>0</v>
      </c>
      <c r="G249" s="28">
        <f t="shared" si="20"/>
        <v>0</v>
      </c>
    </row>
    <row r="250" spans="2:14" x14ac:dyDescent="0.3">
      <c r="B250" s="48"/>
      <c r="C250" s="27">
        <v>18412</v>
      </c>
      <c r="D250" s="27" t="s">
        <v>16</v>
      </c>
      <c r="E250" s="27">
        <f>OEE!G111</f>
        <v>3450</v>
      </c>
      <c r="F250" s="27">
        <v>0</v>
      </c>
      <c r="G250" s="28">
        <f t="shared" si="20"/>
        <v>0</v>
      </c>
    </row>
    <row r="251" spans="2:14" x14ac:dyDescent="0.3">
      <c r="B251" s="48">
        <v>44920</v>
      </c>
      <c r="C251" s="27">
        <v>18413</v>
      </c>
      <c r="D251" s="27" t="s">
        <v>13</v>
      </c>
      <c r="E251" s="27">
        <f>OEE!G112</f>
        <v>3300</v>
      </c>
      <c r="F251" s="27">
        <v>0</v>
      </c>
      <c r="G251" s="28">
        <f t="shared" si="20"/>
        <v>0</v>
      </c>
    </row>
    <row r="252" spans="2:14" x14ac:dyDescent="0.3">
      <c r="B252" s="48"/>
      <c r="C252" s="27">
        <v>18414</v>
      </c>
      <c r="D252" s="27" t="s">
        <v>12</v>
      </c>
      <c r="E252" s="27">
        <f>OEE!G113</f>
        <v>3340</v>
      </c>
      <c r="F252" s="27">
        <v>0</v>
      </c>
      <c r="G252" s="28">
        <f t="shared" si="20"/>
        <v>0</v>
      </c>
    </row>
    <row r="253" spans="2:14" x14ac:dyDescent="0.3">
      <c r="B253" s="48">
        <v>44921</v>
      </c>
      <c r="C253" s="27">
        <v>18415</v>
      </c>
      <c r="D253" s="27" t="s">
        <v>14</v>
      </c>
      <c r="E253" s="27">
        <f>OEE!G114</f>
        <v>3350</v>
      </c>
      <c r="F253" s="27">
        <v>0</v>
      </c>
      <c r="G253" s="28">
        <f t="shared" si="20"/>
        <v>0</v>
      </c>
    </row>
    <row r="254" spans="2:14" x14ac:dyDescent="0.3">
      <c r="B254" s="48"/>
      <c r="C254" s="27">
        <v>18416</v>
      </c>
      <c r="D254" s="27" t="s">
        <v>15</v>
      </c>
      <c r="E254" s="27">
        <f>OEE!G115</f>
        <v>3430</v>
      </c>
      <c r="F254" s="27">
        <v>0</v>
      </c>
      <c r="G254" s="28">
        <f t="shared" si="20"/>
        <v>0</v>
      </c>
    </row>
    <row r="255" spans="2:14" x14ac:dyDescent="0.3">
      <c r="B255" s="48">
        <v>44922</v>
      </c>
      <c r="C255" s="27">
        <v>18417</v>
      </c>
      <c r="D255" s="27" t="s">
        <v>16</v>
      </c>
      <c r="E255" s="27">
        <f>OEE!G116</f>
        <v>3450</v>
      </c>
      <c r="F255" s="27">
        <v>0</v>
      </c>
      <c r="G255" s="28">
        <f t="shared" si="20"/>
        <v>0</v>
      </c>
    </row>
    <row r="256" spans="2:14" x14ac:dyDescent="0.3">
      <c r="B256" s="48"/>
      <c r="C256" s="27">
        <v>18418</v>
      </c>
      <c r="D256" s="27" t="s">
        <v>13</v>
      </c>
      <c r="E256" s="27">
        <f>OEE!G117</f>
        <v>3430</v>
      </c>
      <c r="F256" s="27">
        <v>0</v>
      </c>
      <c r="G256" s="28">
        <f t="shared" si="20"/>
        <v>0</v>
      </c>
    </row>
    <row r="257" spans="2:7" x14ac:dyDescent="0.3">
      <c r="B257" s="48">
        <v>44923</v>
      </c>
      <c r="C257" s="27">
        <v>18419</v>
      </c>
      <c r="D257" s="27" t="s">
        <v>12</v>
      </c>
      <c r="E257" s="27">
        <f>OEE!G118</f>
        <v>3240</v>
      </c>
      <c r="F257" s="27">
        <v>0</v>
      </c>
      <c r="G257" s="28">
        <f t="shared" si="20"/>
        <v>0</v>
      </c>
    </row>
    <row r="258" spans="2:7" x14ac:dyDescent="0.3">
      <c r="B258" s="48"/>
      <c r="C258" s="27">
        <v>18420</v>
      </c>
      <c r="D258" s="27" t="s">
        <v>14</v>
      </c>
      <c r="E258" s="27">
        <f>OEE!G119</f>
        <v>3310</v>
      </c>
      <c r="F258" s="27">
        <v>0</v>
      </c>
      <c r="G258" s="28">
        <f t="shared" si="20"/>
        <v>0</v>
      </c>
    </row>
    <row r="259" spans="2:7" x14ac:dyDescent="0.3">
      <c r="B259" s="48">
        <v>44924</v>
      </c>
      <c r="C259" s="27">
        <v>18421</v>
      </c>
      <c r="D259" s="27" t="s">
        <v>15</v>
      </c>
      <c r="E259" s="27">
        <f>OEE!G120</f>
        <v>3300</v>
      </c>
      <c r="F259" s="27">
        <v>0</v>
      </c>
      <c r="G259" s="28">
        <f t="shared" si="20"/>
        <v>0</v>
      </c>
    </row>
    <row r="260" spans="2:7" x14ac:dyDescent="0.3">
      <c r="B260" s="48"/>
      <c r="C260" s="27">
        <v>18422</v>
      </c>
      <c r="D260" s="27" t="s">
        <v>16</v>
      </c>
      <c r="E260" s="27">
        <f>OEE!G121</f>
        <v>3410</v>
      </c>
      <c r="F260" s="27">
        <v>0</v>
      </c>
      <c r="G260" s="28">
        <f t="shared" si="20"/>
        <v>0</v>
      </c>
    </row>
    <row r="261" spans="2:7" x14ac:dyDescent="0.3">
      <c r="B261" s="48">
        <v>44925</v>
      </c>
      <c r="C261" s="27">
        <v>18423</v>
      </c>
      <c r="D261" s="27" t="s">
        <v>13</v>
      </c>
      <c r="E261" s="27">
        <f>OEE!G122</f>
        <v>3120</v>
      </c>
      <c r="F261" s="27">
        <v>0</v>
      </c>
      <c r="G261" s="28">
        <f t="shared" si="20"/>
        <v>0</v>
      </c>
    </row>
    <row r="262" spans="2:7" x14ac:dyDescent="0.3">
      <c r="B262" s="48"/>
      <c r="C262" s="27">
        <v>18424</v>
      </c>
      <c r="D262" s="27" t="s">
        <v>12</v>
      </c>
      <c r="E262" s="27">
        <f>OEE!G123</f>
        <v>3120</v>
      </c>
      <c r="F262" s="27">
        <v>0</v>
      </c>
      <c r="G262" s="28">
        <f t="shared" si="20"/>
        <v>0</v>
      </c>
    </row>
    <row r="263" spans="2:7" x14ac:dyDescent="0.3">
      <c r="B263" s="48">
        <v>44926</v>
      </c>
      <c r="C263" s="27">
        <v>18425</v>
      </c>
      <c r="D263" s="27" t="s">
        <v>14</v>
      </c>
      <c r="E263" s="27">
        <f>OEE!G124</f>
        <v>3070</v>
      </c>
      <c r="F263" s="27">
        <v>0</v>
      </c>
      <c r="G263" s="28">
        <f t="shared" si="20"/>
        <v>0</v>
      </c>
    </row>
    <row r="264" spans="2:7" x14ac:dyDescent="0.3">
      <c r="B264" s="48"/>
      <c r="C264" s="27">
        <v>18426</v>
      </c>
      <c r="D264" s="27" t="s">
        <v>15</v>
      </c>
      <c r="E264" s="27">
        <f>OEE!G125</f>
        <v>3350</v>
      </c>
      <c r="F264" s="27">
        <v>0</v>
      </c>
      <c r="G264" s="28">
        <f t="shared" si="20"/>
        <v>0</v>
      </c>
    </row>
    <row r="265" spans="2:7" x14ac:dyDescent="0.3">
      <c r="B265" s="2"/>
      <c r="C265" s="53" t="s">
        <v>52</v>
      </c>
      <c r="D265" s="54"/>
      <c r="E265" s="54"/>
      <c r="F265" s="55"/>
      <c r="G265" s="32">
        <f t="shared" ref="G265" si="23">SUM(G226:G264)</f>
        <v>0</v>
      </c>
    </row>
  </sheetData>
  <mergeCells count="199">
    <mergeCell ref="B263:B264"/>
    <mergeCell ref="B224:G224"/>
    <mergeCell ref="I226:I227"/>
    <mergeCell ref="I228:I229"/>
    <mergeCell ref="I230:I231"/>
    <mergeCell ref="I232:I233"/>
    <mergeCell ref="I234:I235"/>
    <mergeCell ref="I236:I237"/>
    <mergeCell ref="I238:I239"/>
    <mergeCell ref="I240:I241"/>
    <mergeCell ref="I243:I244"/>
    <mergeCell ref="I245:I246"/>
    <mergeCell ref="I224:N224"/>
    <mergeCell ref="B253:B254"/>
    <mergeCell ref="B255:B256"/>
    <mergeCell ref="B257:B258"/>
    <mergeCell ref="B259:B260"/>
    <mergeCell ref="B261:B262"/>
    <mergeCell ref="B242:B243"/>
    <mergeCell ref="B245:B246"/>
    <mergeCell ref="B247:B248"/>
    <mergeCell ref="B249:B250"/>
    <mergeCell ref="B251:B252"/>
    <mergeCell ref="B232:B233"/>
    <mergeCell ref="B234:B235"/>
    <mergeCell ref="B236:B237"/>
    <mergeCell ref="B238:B239"/>
    <mergeCell ref="B240:B241"/>
    <mergeCell ref="J201:J202"/>
    <mergeCell ref="B226:B227"/>
    <mergeCell ref="B228:B229"/>
    <mergeCell ref="B230:B231"/>
    <mergeCell ref="J190:J191"/>
    <mergeCell ref="J192:J193"/>
    <mergeCell ref="J194:J195"/>
    <mergeCell ref="J196:J197"/>
    <mergeCell ref="J199:J200"/>
    <mergeCell ref="B219:B220"/>
    <mergeCell ref="B190:B191"/>
    <mergeCell ref="B192:B193"/>
    <mergeCell ref="B194:B195"/>
    <mergeCell ref="B196:B197"/>
    <mergeCell ref="B198:B199"/>
    <mergeCell ref="B180:H180"/>
    <mergeCell ref="B182:B183"/>
    <mergeCell ref="B184:B185"/>
    <mergeCell ref="B186:B187"/>
    <mergeCell ref="B188:B189"/>
    <mergeCell ref="B211:B212"/>
    <mergeCell ref="B213:B214"/>
    <mergeCell ref="B215:B216"/>
    <mergeCell ref="B217:B218"/>
    <mergeCell ref="B201:B202"/>
    <mergeCell ref="B203:B204"/>
    <mergeCell ref="B205:B206"/>
    <mergeCell ref="B207:B208"/>
    <mergeCell ref="B209:B210"/>
    <mergeCell ref="B173:B174"/>
    <mergeCell ref="B175:B176"/>
    <mergeCell ref="B136:H136"/>
    <mergeCell ref="J138:J139"/>
    <mergeCell ref="J140:J141"/>
    <mergeCell ref="J142:J143"/>
    <mergeCell ref="J144:J145"/>
    <mergeCell ref="J146:J147"/>
    <mergeCell ref="J148:J149"/>
    <mergeCell ref="J150:J151"/>
    <mergeCell ref="J152:J153"/>
    <mergeCell ref="J155:J156"/>
    <mergeCell ref="J157:J158"/>
    <mergeCell ref="J136:P136"/>
    <mergeCell ref="B163:B164"/>
    <mergeCell ref="B165:B166"/>
    <mergeCell ref="B167:B168"/>
    <mergeCell ref="B169:B170"/>
    <mergeCell ref="B171:B172"/>
    <mergeCell ref="B152:B153"/>
    <mergeCell ref="B154:B155"/>
    <mergeCell ref="B157:B158"/>
    <mergeCell ref="B159:B160"/>
    <mergeCell ref="B161:B162"/>
    <mergeCell ref="B144:B145"/>
    <mergeCell ref="B146:B147"/>
    <mergeCell ref="B148:B149"/>
    <mergeCell ref="B150:B151"/>
    <mergeCell ref="I113:I114"/>
    <mergeCell ref="I92:N92"/>
    <mergeCell ref="B138:B139"/>
    <mergeCell ref="B140:B141"/>
    <mergeCell ref="I102:I103"/>
    <mergeCell ref="I104:I105"/>
    <mergeCell ref="I106:I107"/>
    <mergeCell ref="I108:I109"/>
    <mergeCell ref="I111:I112"/>
    <mergeCell ref="I94:I95"/>
    <mergeCell ref="I96:I97"/>
    <mergeCell ref="I98:I99"/>
    <mergeCell ref="I100:I101"/>
    <mergeCell ref="B123:B124"/>
    <mergeCell ref="B125:B126"/>
    <mergeCell ref="B127:B128"/>
    <mergeCell ref="B129:B130"/>
    <mergeCell ref="B131:B132"/>
    <mergeCell ref="B113:B114"/>
    <mergeCell ref="B117:B118"/>
    <mergeCell ref="B119:B120"/>
    <mergeCell ref="B121:B122"/>
    <mergeCell ref="B102:B103"/>
    <mergeCell ref="B104:B105"/>
    <mergeCell ref="B106:B107"/>
    <mergeCell ref="B108:B109"/>
    <mergeCell ref="B110:B111"/>
    <mergeCell ref="B142:B143"/>
    <mergeCell ref="B20:B21"/>
    <mergeCell ref="B22:B23"/>
    <mergeCell ref="B25:B26"/>
    <mergeCell ref="B94:B95"/>
    <mergeCell ref="B96:B97"/>
    <mergeCell ref="B98:B99"/>
    <mergeCell ref="B100:B101"/>
    <mergeCell ref="B92:G92"/>
    <mergeCell ref="B3:E3"/>
    <mergeCell ref="B6:B7"/>
    <mergeCell ref="B8:B9"/>
    <mergeCell ref="B10:B11"/>
    <mergeCell ref="B12:B13"/>
    <mergeCell ref="B29:B30"/>
    <mergeCell ref="B31:B32"/>
    <mergeCell ref="B33:B34"/>
    <mergeCell ref="B35:B36"/>
    <mergeCell ref="B37:B38"/>
    <mergeCell ref="B60:B61"/>
    <mergeCell ref="B62:B63"/>
    <mergeCell ref="B64:B65"/>
    <mergeCell ref="B66:B67"/>
    <mergeCell ref="B69:B70"/>
    <mergeCell ref="I4:N4"/>
    <mergeCell ref="B50:B51"/>
    <mergeCell ref="B52:B53"/>
    <mergeCell ref="B54:B55"/>
    <mergeCell ref="B56:B57"/>
    <mergeCell ref="K48:R48"/>
    <mergeCell ref="I14:I15"/>
    <mergeCell ref="I16:I17"/>
    <mergeCell ref="I18:I19"/>
    <mergeCell ref="I20:I21"/>
    <mergeCell ref="I23:I24"/>
    <mergeCell ref="I25:I26"/>
    <mergeCell ref="B39:B40"/>
    <mergeCell ref="B41:B42"/>
    <mergeCell ref="B43:B44"/>
    <mergeCell ref="B4:G4"/>
    <mergeCell ref="I6:I7"/>
    <mergeCell ref="I8:I9"/>
    <mergeCell ref="I10:I11"/>
    <mergeCell ref="I12:I13"/>
    <mergeCell ref="B27:B28"/>
    <mergeCell ref="B14:B15"/>
    <mergeCell ref="B16:B17"/>
    <mergeCell ref="B18:B19"/>
    <mergeCell ref="C265:F265"/>
    <mergeCell ref="J247:M247"/>
    <mergeCell ref="K69:K70"/>
    <mergeCell ref="B83:B84"/>
    <mergeCell ref="B85:B86"/>
    <mergeCell ref="B87:B88"/>
    <mergeCell ref="B48:I48"/>
    <mergeCell ref="K50:K51"/>
    <mergeCell ref="K52:K53"/>
    <mergeCell ref="K54:K55"/>
    <mergeCell ref="K56:K57"/>
    <mergeCell ref="B71:B72"/>
    <mergeCell ref="B73:B74"/>
    <mergeCell ref="B75:B76"/>
    <mergeCell ref="B77:B78"/>
    <mergeCell ref="B79:B80"/>
    <mergeCell ref="B81:B82"/>
    <mergeCell ref="B58:B59"/>
    <mergeCell ref="K58:K59"/>
    <mergeCell ref="K60:K61"/>
    <mergeCell ref="K62:K63"/>
    <mergeCell ref="K64:K65"/>
    <mergeCell ref="K67:K68"/>
    <mergeCell ref="B115:B116"/>
    <mergeCell ref="C45:F45"/>
    <mergeCell ref="J27:M27"/>
    <mergeCell ref="D89:H89"/>
    <mergeCell ref="M71:Q71"/>
    <mergeCell ref="J115:M115"/>
    <mergeCell ref="C133:F133"/>
    <mergeCell ref="C177:G177"/>
    <mergeCell ref="K159:O159"/>
    <mergeCell ref="C221:G221"/>
    <mergeCell ref="K203:O203"/>
    <mergeCell ref="J180:P180"/>
    <mergeCell ref="J182:J183"/>
    <mergeCell ref="J184:J185"/>
    <mergeCell ref="J186:J187"/>
    <mergeCell ref="J188:J189"/>
  </mergeCells>
  <phoneticPr fontId="3" type="noConversion"/>
  <pageMargins left="0.7" right="0.7" top="0.75" bottom="0.75" header="0.3" footer="0.3"/>
  <pageSetup orientation="portrait" r:id="rId1"/>
  <ignoredErrors>
    <ignoredError sqref="G94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72D26-F220-4240-B7BE-4DBC9257B195}">
  <dimension ref="B2:H18"/>
  <sheetViews>
    <sheetView workbookViewId="0">
      <selection activeCell="F16" sqref="F16"/>
    </sheetView>
  </sheetViews>
  <sheetFormatPr defaultRowHeight="14.4" x14ac:dyDescent="0.3"/>
  <cols>
    <col min="2" max="2" width="13.77734375" bestFit="1" customWidth="1"/>
    <col min="3" max="3" width="13.77734375" customWidth="1"/>
    <col min="4" max="4" width="16.21875" customWidth="1"/>
    <col min="5" max="5" width="19.21875" customWidth="1"/>
    <col min="6" max="6" width="11.109375" customWidth="1"/>
    <col min="7" max="8" width="13.88671875" customWidth="1"/>
  </cols>
  <sheetData>
    <row r="2" spans="2:8" x14ac:dyDescent="0.3">
      <c r="B2" s="49" t="s">
        <v>44</v>
      </c>
      <c r="C2" s="49"/>
      <c r="D2" s="49"/>
      <c r="E2" s="3"/>
      <c r="F2" s="3"/>
    </row>
    <row r="4" spans="2:8" ht="43.2" x14ac:dyDescent="0.3">
      <c r="B4" s="36" t="s">
        <v>45</v>
      </c>
      <c r="C4" s="35" t="s">
        <v>29</v>
      </c>
      <c r="D4" s="35" t="s">
        <v>47</v>
      </c>
      <c r="E4" s="35" t="s">
        <v>48</v>
      </c>
      <c r="F4" s="35" t="s">
        <v>49</v>
      </c>
      <c r="G4" s="35" t="s">
        <v>50</v>
      </c>
      <c r="H4" s="35" t="s">
        <v>51</v>
      </c>
    </row>
    <row r="5" spans="2:8" x14ac:dyDescent="0.3">
      <c r="B5" s="4" t="s">
        <v>19</v>
      </c>
      <c r="C5" s="39">
        <f>'Six Big Loss'!G45</f>
        <v>7.5074921794339361E-2</v>
      </c>
      <c r="D5" s="39">
        <f>'Six Big Loss'!I89</f>
        <v>6.1083636021595444E-2</v>
      </c>
      <c r="E5" s="44">
        <v>0</v>
      </c>
      <c r="F5" s="40">
        <f>'Six Big Loss'!H177</f>
        <v>2.1977006639499683E-3</v>
      </c>
      <c r="G5" s="44">
        <v>0</v>
      </c>
      <c r="H5" s="44">
        <v>0</v>
      </c>
    </row>
    <row r="6" spans="2:8" x14ac:dyDescent="0.3">
      <c r="B6" s="4" t="s">
        <v>20</v>
      </c>
      <c r="C6" s="39">
        <f>'Six Big Loss'!N27</f>
        <v>8.6540551214280448E-2</v>
      </c>
      <c r="D6" s="39">
        <f>'Six Big Loss'!R71</f>
        <v>5.9201574234381139E-2</v>
      </c>
      <c r="E6" s="44">
        <v>0</v>
      </c>
      <c r="F6" s="40">
        <f>'Six Big Loss'!P159</f>
        <v>2.1128202615351374E-3</v>
      </c>
      <c r="G6" s="44">
        <v>0</v>
      </c>
      <c r="H6" s="44">
        <v>0</v>
      </c>
    </row>
    <row r="7" spans="2:8" x14ac:dyDescent="0.3">
      <c r="B7" s="4" t="s">
        <v>46</v>
      </c>
      <c r="C7" s="39">
        <f>AVERAGE(C5:C6)</f>
        <v>8.0807736504309904E-2</v>
      </c>
      <c r="D7" s="39">
        <f t="shared" ref="D7:H7" si="0">AVERAGE(D5:D6)</f>
        <v>6.0142605127988288E-2</v>
      </c>
      <c r="E7" s="39">
        <f t="shared" si="0"/>
        <v>0</v>
      </c>
      <c r="F7" s="41">
        <f t="shared" si="0"/>
        <v>2.1552604627425526E-3</v>
      </c>
      <c r="G7" s="39">
        <f t="shared" si="0"/>
        <v>0</v>
      </c>
      <c r="H7" s="39">
        <f t="shared" si="0"/>
        <v>0</v>
      </c>
    </row>
    <row r="8" spans="2:8" x14ac:dyDescent="0.3">
      <c r="C8" s="34"/>
      <c r="D8" s="34"/>
      <c r="E8" s="34"/>
      <c r="F8" s="34"/>
      <c r="G8" s="34"/>
      <c r="H8" s="34"/>
    </row>
    <row r="9" spans="2:8" x14ac:dyDescent="0.3">
      <c r="B9" s="38" t="s">
        <v>53</v>
      </c>
      <c r="C9" s="34"/>
      <c r="D9" s="34"/>
      <c r="E9" s="34"/>
      <c r="F9" s="34"/>
      <c r="G9" s="34"/>
      <c r="H9" s="34"/>
    </row>
    <row r="11" spans="2:8" x14ac:dyDescent="0.3">
      <c r="B11" s="2" t="s">
        <v>54</v>
      </c>
      <c r="C11" s="2" t="s">
        <v>55</v>
      </c>
      <c r="D11" s="2" t="s">
        <v>56</v>
      </c>
    </row>
    <row r="12" spans="2:8" ht="28.8" x14ac:dyDescent="0.3">
      <c r="B12" s="35" t="s">
        <v>29</v>
      </c>
      <c r="C12" s="42"/>
      <c r="D12" s="42">
        <f>C7</f>
        <v>8.0807736504309904E-2</v>
      </c>
    </row>
    <row r="13" spans="2:8" ht="43.2" x14ac:dyDescent="0.3">
      <c r="B13" s="35" t="s">
        <v>47</v>
      </c>
      <c r="C13" s="42"/>
      <c r="D13" s="42">
        <f>D7</f>
        <v>6.0142605127988288E-2</v>
      </c>
    </row>
    <row r="14" spans="2:8" ht="43.2" x14ac:dyDescent="0.3">
      <c r="B14" s="35" t="s">
        <v>48</v>
      </c>
      <c r="C14" s="42"/>
      <c r="D14" s="42">
        <f>E7</f>
        <v>0</v>
      </c>
    </row>
    <row r="15" spans="2:8" ht="28.8" x14ac:dyDescent="0.3">
      <c r="B15" s="35" t="s">
        <v>49</v>
      </c>
      <c r="C15" s="43"/>
      <c r="D15" s="43">
        <f>F7</f>
        <v>2.1552604627425526E-3</v>
      </c>
    </row>
    <row r="16" spans="2:8" ht="28.8" x14ac:dyDescent="0.3">
      <c r="B16" s="35" t="s">
        <v>50</v>
      </c>
      <c r="C16" s="42"/>
      <c r="D16" s="42">
        <f>G7</f>
        <v>0</v>
      </c>
    </row>
    <row r="17" spans="2:4" ht="43.2" x14ac:dyDescent="0.3">
      <c r="B17" s="35" t="s">
        <v>51</v>
      </c>
      <c r="C17" s="42"/>
      <c r="D17" s="42">
        <f>H7</f>
        <v>0</v>
      </c>
    </row>
    <row r="18" spans="2:4" x14ac:dyDescent="0.3">
      <c r="B18" s="35" t="s">
        <v>8</v>
      </c>
      <c r="C18" s="43">
        <f>SUM(C12:C17)</f>
        <v>0</v>
      </c>
      <c r="D18" s="43">
        <f>SUM(D12:D17)</f>
        <v>0.14310560209504075</v>
      </c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OEE</vt:lpstr>
      <vt:lpstr>Six Big Loss</vt:lpstr>
      <vt:lpstr>Rekap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Klee</dc:creator>
  <cp:lastModifiedBy>Afin Firnas</cp:lastModifiedBy>
  <dcterms:created xsi:type="dcterms:W3CDTF">2023-02-08T12:34:10Z</dcterms:created>
  <dcterms:modified xsi:type="dcterms:W3CDTF">2023-09-30T15:24:24Z</dcterms:modified>
</cp:coreProperties>
</file>