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ot\Kuliah\Skrip Shit\Data Jurnal\"/>
    </mc:Choice>
  </mc:AlternateContent>
  <xr:revisionPtr revIDLastSave="0" documentId="13_ncr:1_{0E52B9C3-6F43-47B9-BC36-D75CAECC9E7A}" xr6:coauthVersionLast="47" xr6:coauthVersionMax="47" xr10:uidLastSave="{00000000-0000-0000-0000-000000000000}"/>
  <bookViews>
    <workbookView xWindow="-120" yWindow="-120" windowWidth="20730" windowHeight="11310" xr2:uid="{EA5FAF9F-5A69-411A-874B-C733B59752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4" i="1" l="1"/>
  <c r="T65" i="1"/>
  <c r="T66" i="1"/>
  <c r="T67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45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P3" i="1" l="1"/>
  <c r="P4" i="1"/>
  <c r="P5" i="1"/>
  <c r="P6" i="1"/>
  <c r="P2" i="1"/>
  <c r="U40" i="1"/>
  <c r="T40" i="1"/>
  <c r="S40" i="1"/>
  <c r="R40" i="1"/>
  <c r="Q40" i="1"/>
  <c r="P40" i="1"/>
  <c r="U39" i="1"/>
  <c r="T39" i="1"/>
  <c r="S39" i="1"/>
  <c r="R39" i="1"/>
  <c r="Q39" i="1"/>
  <c r="P39" i="1"/>
  <c r="U38" i="1"/>
  <c r="T38" i="1"/>
  <c r="S38" i="1"/>
  <c r="R38" i="1"/>
  <c r="Q38" i="1"/>
  <c r="P38" i="1"/>
  <c r="U37" i="1"/>
  <c r="T37" i="1"/>
  <c r="S37" i="1"/>
  <c r="R37" i="1"/>
  <c r="Q37" i="1"/>
  <c r="P37" i="1"/>
  <c r="U36" i="1"/>
  <c r="T36" i="1"/>
  <c r="S36" i="1"/>
  <c r="R36" i="1"/>
  <c r="Q36" i="1"/>
  <c r="P36" i="1"/>
  <c r="U35" i="1"/>
  <c r="T35" i="1"/>
  <c r="S35" i="1"/>
  <c r="R35" i="1"/>
  <c r="Q35" i="1"/>
  <c r="P35" i="1"/>
  <c r="U34" i="1"/>
  <c r="T34" i="1"/>
  <c r="S34" i="1"/>
  <c r="R34" i="1"/>
  <c r="Q34" i="1"/>
  <c r="P34" i="1"/>
  <c r="U33" i="1"/>
  <c r="T33" i="1"/>
  <c r="S33" i="1"/>
  <c r="R33" i="1"/>
  <c r="Q33" i="1"/>
  <c r="P33" i="1"/>
  <c r="U32" i="1"/>
  <c r="T32" i="1"/>
  <c r="S32" i="1"/>
  <c r="R32" i="1"/>
  <c r="Q32" i="1"/>
  <c r="P32" i="1"/>
  <c r="U31" i="1"/>
  <c r="T31" i="1"/>
  <c r="S31" i="1"/>
  <c r="R31" i="1"/>
  <c r="Q31" i="1"/>
  <c r="P31" i="1"/>
  <c r="U30" i="1"/>
  <c r="T30" i="1"/>
  <c r="S30" i="1"/>
  <c r="R30" i="1"/>
  <c r="Q30" i="1"/>
  <c r="P30" i="1"/>
  <c r="U29" i="1"/>
  <c r="T29" i="1"/>
  <c r="S29" i="1"/>
  <c r="R29" i="1"/>
  <c r="Q29" i="1"/>
  <c r="P29" i="1"/>
  <c r="U28" i="1"/>
  <c r="T28" i="1"/>
  <c r="S28" i="1"/>
  <c r="R28" i="1"/>
  <c r="Q28" i="1"/>
  <c r="P28" i="1"/>
  <c r="U27" i="1"/>
  <c r="T27" i="1"/>
  <c r="S27" i="1"/>
  <c r="R27" i="1"/>
  <c r="Q27" i="1"/>
  <c r="P27" i="1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V23" i="1" s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0" i="1"/>
  <c r="T20" i="1"/>
  <c r="S20" i="1"/>
  <c r="R20" i="1"/>
  <c r="Q20" i="1"/>
  <c r="P20" i="1"/>
  <c r="U19" i="1"/>
  <c r="T19" i="1"/>
  <c r="S19" i="1"/>
  <c r="R19" i="1"/>
  <c r="Q19" i="1"/>
  <c r="P19" i="1"/>
  <c r="U18" i="1"/>
  <c r="T18" i="1"/>
  <c r="S18" i="1"/>
  <c r="R18" i="1"/>
  <c r="Q18" i="1"/>
  <c r="P18" i="1"/>
  <c r="V39" i="1" l="1"/>
  <c r="V37" i="1"/>
  <c r="V35" i="1"/>
  <c r="V33" i="1"/>
  <c r="V31" i="1"/>
  <c r="V29" i="1"/>
  <c r="V27" i="1"/>
  <c r="V25" i="1"/>
  <c r="V22" i="1"/>
  <c r="V32" i="1"/>
  <c r="V36" i="1"/>
  <c r="V24" i="1"/>
  <c r="V28" i="1"/>
  <c r="V34" i="1"/>
  <c r="V26" i="1"/>
  <c r="V30" i="1"/>
  <c r="V40" i="1"/>
  <c r="V38" i="1"/>
  <c r="V21" i="1"/>
  <c r="V20" i="1"/>
  <c r="V19" i="1"/>
  <c r="V18" i="1"/>
  <c r="O7" i="1"/>
  <c r="N7" i="1"/>
  <c r="P7" i="1"/>
  <c r="K13" i="1"/>
</calcChain>
</file>

<file path=xl/sharedStrings.xml><?xml version="1.0" encoding="utf-8"?>
<sst xmlns="http://schemas.openxmlformats.org/spreadsheetml/2006/main" count="356" uniqueCount="195">
  <si>
    <t>Mahasiswa/i</t>
  </si>
  <si>
    <t>Pekerja</t>
  </si>
  <si>
    <t>Wirausaha</t>
  </si>
  <si>
    <t>Pelajar</t>
  </si>
  <si>
    <t>Dan Lainnya</t>
  </si>
  <si>
    <t>Bogor</t>
  </si>
  <si>
    <t>Kota</t>
  </si>
  <si>
    <t>Gio</t>
  </si>
  <si>
    <t>Luar Kota</t>
  </si>
  <si>
    <t>Arif</t>
  </si>
  <si>
    <t>Jakarta</t>
  </si>
  <si>
    <t>Manado</t>
  </si>
  <si>
    <t>Sherryn</t>
  </si>
  <si>
    <t>Yudi</t>
  </si>
  <si>
    <t>Tangerang</t>
  </si>
  <si>
    <t>Rex</t>
  </si>
  <si>
    <t>Efriza Eko</t>
  </si>
  <si>
    <t>Jhordy</t>
  </si>
  <si>
    <t>Andreas Wardana</t>
  </si>
  <si>
    <t>Andreas Doringin</t>
  </si>
  <si>
    <t>Wibowo Sri Atmojo</t>
  </si>
  <si>
    <t>Lampung</t>
  </si>
  <si>
    <t>Glenny</t>
  </si>
  <si>
    <t>Natanael</t>
  </si>
  <si>
    <t>Dhonny</t>
  </si>
  <si>
    <t>Prasetyo</t>
  </si>
  <si>
    <t>Juan Posumah</t>
  </si>
  <si>
    <t>Yo</t>
  </si>
  <si>
    <t>jakarta</t>
  </si>
  <si>
    <t>Hafidz</t>
  </si>
  <si>
    <t>Rafhidal</t>
  </si>
  <si>
    <t>Rudy M</t>
  </si>
  <si>
    <t>Pontianak</t>
  </si>
  <si>
    <t>Titah P</t>
  </si>
  <si>
    <t>Khalissah</t>
  </si>
  <si>
    <t>LLG</t>
  </si>
  <si>
    <t>No</t>
  </si>
  <si>
    <t>Famtahinuhunna</t>
  </si>
  <si>
    <t>Rendra</t>
  </si>
  <si>
    <t>Bekasi</t>
  </si>
  <si>
    <t>Oky</t>
  </si>
  <si>
    <t>Abay</t>
  </si>
  <si>
    <t>Komar</t>
  </si>
  <si>
    <t>Viga</t>
  </si>
  <si>
    <t>Hizkia</t>
  </si>
  <si>
    <t>Aisyah</t>
  </si>
  <si>
    <t>Adhitya Bima</t>
  </si>
  <si>
    <t xml:space="preserve">Rudy </t>
  </si>
  <si>
    <t>Royhan</t>
  </si>
  <si>
    <t>Jovanica</t>
  </si>
  <si>
    <t>Yohanes Didik</t>
  </si>
  <si>
    <t>Waris</t>
  </si>
  <si>
    <t>Nadda</t>
  </si>
  <si>
    <t>Annette</t>
  </si>
  <si>
    <t>Faiq</t>
  </si>
  <si>
    <t>Dida</t>
  </si>
  <si>
    <t>Gabriella</t>
  </si>
  <si>
    <t>Difa</t>
  </si>
  <si>
    <t>Alvin</t>
  </si>
  <si>
    <t>Hendro</t>
  </si>
  <si>
    <t xml:space="preserve">Fendy </t>
  </si>
  <si>
    <t>Ahlan Rifai</t>
  </si>
  <si>
    <t>Umar</t>
  </si>
  <si>
    <t>Michael</t>
  </si>
  <si>
    <t>Sifa fauziah</t>
  </si>
  <si>
    <t>Fabio</t>
  </si>
  <si>
    <t>Fera</t>
  </si>
  <si>
    <t>Banu</t>
  </si>
  <si>
    <t>Budi</t>
  </si>
  <si>
    <t>Nilbert Alvin</t>
  </si>
  <si>
    <t>Azizah Qayla</t>
  </si>
  <si>
    <t>Richard</t>
  </si>
  <si>
    <t>Nofry</t>
  </si>
  <si>
    <t>Ayu</t>
  </si>
  <si>
    <t>Raditia</t>
  </si>
  <si>
    <t>Ahmad Fahrul</t>
  </si>
  <si>
    <t>Bima</t>
  </si>
  <si>
    <t>Laurientius Lucky</t>
  </si>
  <si>
    <t>Lukito</t>
  </si>
  <si>
    <t>Maulana Andhika</t>
  </si>
  <si>
    <t>Onky Halim</t>
  </si>
  <si>
    <t>Abdul Kholik</t>
  </si>
  <si>
    <t>Decky Jaufari</t>
  </si>
  <si>
    <t>Azarya</t>
  </si>
  <si>
    <t>Debora</t>
  </si>
  <si>
    <t>Kelly</t>
  </si>
  <si>
    <t>Vivian Wijaya</t>
  </si>
  <si>
    <t>Sarah</t>
  </si>
  <si>
    <t>Yolanda</t>
  </si>
  <si>
    <t>Severinus</t>
  </si>
  <si>
    <t>Cecilia</t>
  </si>
  <si>
    <t>Vicky Ho</t>
  </si>
  <si>
    <t>Angellyre</t>
  </si>
  <si>
    <t>Carmelian</t>
  </si>
  <si>
    <t>Tebing tinggi</t>
  </si>
  <si>
    <t>Vanessa Jaklin</t>
  </si>
  <si>
    <t>Vannessa Lorent</t>
  </si>
  <si>
    <t>Dewi Monica</t>
  </si>
  <si>
    <t>Lega Permata</t>
  </si>
  <si>
    <t>Aine Fariha</t>
  </si>
  <si>
    <t>Triana S</t>
  </si>
  <si>
    <t>Kenang ca</t>
  </si>
  <si>
    <t>Adinda P</t>
  </si>
  <si>
    <t>Farell</t>
  </si>
  <si>
    <t>Windi</t>
  </si>
  <si>
    <t>Nathya</t>
  </si>
  <si>
    <t>Ahmad Alamsyah</t>
  </si>
  <si>
    <t>Jemy Chris</t>
  </si>
  <si>
    <t>Martinus</t>
  </si>
  <si>
    <t>Henny Lianawati</t>
  </si>
  <si>
    <t>Tanty Yuliana</t>
  </si>
  <si>
    <t>Dhani</t>
  </si>
  <si>
    <t>Dwi Tasya</t>
  </si>
  <si>
    <t>Rizky Ramadhan</t>
  </si>
  <si>
    <t>Tanto Miharja</t>
  </si>
  <si>
    <t>Pekanbaru</t>
  </si>
  <si>
    <t>Yoga</t>
  </si>
  <si>
    <t>Merlyn</t>
  </si>
  <si>
    <t>Selvy</t>
  </si>
  <si>
    <t>Garut</t>
  </si>
  <si>
    <t>Total</t>
  </si>
  <si>
    <t>Tebing Tinggi</t>
  </si>
  <si>
    <t>Responden</t>
  </si>
  <si>
    <t>Status</t>
  </si>
  <si>
    <t>[</t>
  </si>
  <si>
    <t>Indikator</t>
  </si>
  <si>
    <t>Skor</t>
  </si>
  <si>
    <t>SS</t>
  </si>
  <si>
    <t>S</t>
  </si>
  <si>
    <t>N</t>
  </si>
  <si>
    <t>TS</t>
  </si>
  <si>
    <t>STS</t>
  </si>
  <si>
    <t>Resp.</t>
  </si>
  <si>
    <t>SS.5</t>
  </si>
  <si>
    <t>S.4</t>
  </si>
  <si>
    <t>N.3</t>
  </si>
  <si>
    <t>TS.2</t>
  </si>
  <si>
    <t>STS.1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</si>
  <si>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</si>
  <si>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</si>
  <si>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</si>
  <si>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</si>
  <si>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</si>
  <si>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</si>
  <si>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</si>
  <si>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</si>
  <si>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</si>
  <si>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</si>
  <si>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</si>
  <si>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</si>
  <si>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</si>
  <si>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</si>
  <si>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</si>
  <si>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</si>
  <si>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</si>
  <si>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</si>
  <si>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</si>
  <si>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</si>
  <si>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</si>
  <si>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</si>
  <si>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</si>
  <si>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r>
      <t xml:space="preserve">Tabel 7 </t>
    </r>
    <r>
      <rPr>
        <sz val="11"/>
        <color theme="1"/>
        <rFont val="Times New Roman"/>
        <family val="1"/>
      </rPr>
      <t>Hasil penilaian indicator beserta total skor</t>
    </r>
  </si>
  <si>
    <t>Total Skor</t>
  </si>
  <si>
    <t>IS %</t>
  </si>
  <si>
    <t>Kriteria</t>
  </si>
  <si>
    <t>Website mudah dipelajari untuk dioperasikan</t>
  </si>
  <si>
    <t>Sangat Baik</t>
  </si>
  <si>
    <t>Website memberikan interaksi dengan pengguna jelas dan mudah dipahami</t>
  </si>
  <si>
    <t>Baik</t>
  </si>
  <si>
    <t>Website mudah untuk dinavigasi</t>
  </si>
  <si>
    <t>Website mudah untuk digunakan</t>
  </si>
  <si>
    <t>Website memiliki tampilan yang menarik</t>
  </si>
  <si>
    <t>Website didesain sesuai dengan jenisnya</t>
  </si>
  <si>
    <t>Website mengandung nilai kompetensi</t>
  </si>
  <si>
    <t>Website menciptakan pengalaman positif</t>
  </si>
  <si>
    <t>Website menyediakan informasi yang akurat</t>
  </si>
  <si>
    <t>Website menyediakan informasi yang terpercaya</t>
  </si>
  <si>
    <t>Website menyediakan informasi tepat waktu</t>
  </si>
  <si>
    <t>Website menyediakan informasi yang relevan</t>
  </si>
  <si>
    <t>Website menyediakan informasi yang mudah dimengerti</t>
  </si>
  <si>
    <t>Website menyediakan informasi yang detail</t>
  </si>
  <si>
    <t>Website menyajikan informasi dalam format yang tepat</t>
  </si>
  <si>
    <t>Website memberikan rasa aman untuk melakukan transaksi</t>
  </si>
  <si>
    <t>Website memberikan rasa aman terhadap informasi pribadi</t>
  </si>
  <si>
    <t>Website memberikan ruang untuk personalisasi</t>
  </si>
  <si>
    <t>Website memberikan ruang untuk komunitas</t>
  </si>
  <si>
    <t>Website memberikan kemudahan untuk berkomunikasi dengan organisasi</t>
  </si>
  <si>
    <t>Website meyakinkan bahwa layanan yang diterima sesuai yang dijanjikan</t>
  </si>
  <si>
    <t>Website memiliki kualitas yang baik secara keseluruhan</t>
  </si>
  <si>
    <r>
      <t xml:space="preserve">Tabel 8 </t>
    </r>
    <r>
      <rPr>
        <sz val="11"/>
        <color theme="1"/>
        <rFont val="Times New Roman"/>
        <family val="1"/>
      </rPr>
      <t>Hasil interpretasi skor beserta kriteria</t>
    </r>
  </si>
  <si>
    <t>Smin : 1 x 101 =</t>
  </si>
  <si>
    <t>Smax : 5 x 101 =</t>
  </si>
  <si>
    <t>Nilai tertinggi: 81.96% (x04) Website mudah untuk digunakan</t>
  </si>
  <si>
    <t>Nilai terendah: 67.84% (x18) Website memberikan rasa aman terhadap informasi pribadi</t>
  </si>
  <si>
    <t>Website memiliki reputasi yang 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</si>
</sst>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0" fillId="7" borderId="6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0" xfId="0" applyBorder="1"/>
    <xf numFmtId="0" fontId="0" fillId="8" borderId="0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42" xfId="0" applyBorder="1"/>
    <xf numFmtId="0" fontId="0" fillId="0" borderId="26" xfId="0" applyBorder="1"/>
    <xf numFmtId="0" fontId="0" fillId="0" borderId="27" xfId="0" applyBorder="1"/>
    <xf numFmtId="0" fontId="0" fillId="0" borderId="23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12" borderId="14" xfId="0" applyFill="1" applyBorder="1" applyAlignment="1">
      <alignment horizontal="center"/>
    </xf>
    <xf numFmtId="0" fontId="0" fillId="12" borderId="5" xfId="0" applyFill="1" applyBorder="1"/>
    <xf numFmtId="0" fontId="0" fillId="12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0" fontId="0" fillId="0" borderId="19" xfId="1" applyNumberFormat="1" applyFont="1" applyBorder="1" applyAlignment="1">
      <alignment horizontal="center"/>
    </xf>
    <xf numFmtId="10" fontId="0" fillId="0" borderId="35" xfId="1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8" fillId="0" borderId="22" xfId="0" applyFont="1" applyBorder="1"/>
    <xf numFmtId="0" fontId="8" fillId="0" borderId="31" xfId="0" applyFont="1" applyBorder="1"/>
    <xf numFmtId="0" fontId="8" fillId="0" borderId="25" xfId="0" applyFont="1" applyBorder="1"/>
    <xf numFmtId="0" fontId="0" fillId="0" borderId="8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6C59B-0C47-49D5-A535-3BF71D78B2E9}">
  <dimension ref="A1:V108"/>
  <sheetViews>
    <sheetView tabSelected="1" zoomScale="59" zoomScaleNormal="59" workbookViewId="0">
      <selection activeCell="P12" sqref="P12"/>
    </sheetView>
  </sheetViews>
  <sheetFormatPr defaultRowHeight="15" x14ac:dyDescent="0.25"/>
  <cols>
    <col min="1" max="1" width="6.140625" customWidth="1"/>
    <col min="2" max="2" width="16" customWidth="1"/>
    <col min="3" max="3" width="20" customWidth="1"/>
    <col min="4" max="4" width="20.85546875" customWidth="1"/>
    <col min="5" max="5" width="14.5703125" customWidth="1"/>
    <col min="6" max="6" width="15.42578125" customWidth="1"/>
    <col min="7" max="7" width="12.42578125" customWidth="1"/>
    <col min="8" max="8" width="13" customWidth="1"/>
    <col min="10" max="10" width="12.140625" customWidth="1"/>
    <col min="11" max="15" width="7" customWidth="1"/>
    <col min="16" max="16" width="7.7109375" customWidth="1"/>
    <col min="17" max="19" width="7" customWidth="1"/>
    <col min="20" max="20" width="11.140625" customWidth="1"/>
    <col min="21" max="21" width="7" customWidth="1"/>
    <col min="22" max="22" width="7.7109375" customWidth="1"/>
    <col min="23" max="23" width="12" customWidth="1"/>
  </cols>
  <sheetData>
    <row r="1" spans="1:22" x14ac:dyDescent="0.25">
      <c r="A1" s="41" t="s">
        <v>36</v>
      </c>
      <c r="B1" s="42" t="s">
        <v>1</v>
      </c>
      <c r="C1" s="42" t="s">
        <v>2</v>
      </c>
      <c r="D1" s="42" t="s">
        <v>0</v>
      </c>
      <c r="E1" s="42" t="s">
        <v>3</v>
      </c>
      <c r="F1" s="42" t="s">
        <v>4</v>
      </c>
      <c r="G1" s="42" t="s">
        <v>6</v>
      </c>
      <c r="H1" s="43" t="s">
        <v>8</v>
      </c>
      <c r="J1" s="46" t="s">
        <v>6</v>
      </c>
      <c r="K1" s="45" t="s">
        <v>122</v>
      </c>
      <c r="M1" s="46" t="s">
        <v>123</v>
      </c>
      <c r="N1" s="44" t="s">
        <v>14</v>
      </c>
      <c r="O1" s="46" t="s">
        <v>8</v>
      </c>
      <c r="P1" s="45" t="s">
        <v>122</v>
      </c>
    </row>
    <row r="2" spans="1:22" x14ac:dyDescent="0.25">
      <c r="A2" s="38">
        <v>1</v>
      </c>
      <c r="B2" s="9"/>
      <c r="C2" s="10"/>
      <c r="D2" s="11" t="s">
        <v>7</v>
      </c>
      <c r="E2" s="11"/>
      <c r="F2" s="11"/>
      <c r="G2" s="11"/>
      <c r="H2" s="12" t="s">
        <v>5</v>
      </c>
      <c r="J2" s="47" t="s">
        <v>14</v>
      </c>
      <c r="K2" s="7">
        <v>67</v>
      </c>
      <c r="M2" s="47" t="s">
        <v>1</v>
      </c>
      <c r="N2" s="3">
        <v>19</v>
      </c>
      <c r="O2" s="49">
        <v>10</v>
      </c>
      <c r="P2" s="7">
        <f>SUM(N2:O2)</f>
        <v>29</v>
      </c>
    </row>
    <row r="3" spans="1:22" x14ac:dyDescent="0.25">
      <c r="A3" s="39">
        <v>2</v>
      </c>
      <c r="B3" s="13"/>
      <c r="C3" s="14"/>
      <c r="D3" s="15" t="s">
        <v>9</v>
      </c>
      <c r="E3" s="15"/>
      <c r="F3" s="15"/>
      <c r="G3" s="15"/>
      <c r="H3" s="16" t="s">
        <v>10</v>
      </c>
      <c r="J3" s="48" t="s">
        <v>10</v>
      </c>
      <c r="K3" s="8">
        <v>11</v>
      </c>
      <c r="M3" s="48" t="s">
        <v>2</v>
      </c>
      <c r="N3" s="4">
        <v>3</v>
      </c>
      <c r="O3" s="50">
        <v>2</v>
      </c>
      <c r="P3" s="7">
        <f t="shared" ref="P3:P6" si="0">SUM(N3:O3)</f>
        <v>5</v>
      </c>
    </row>
    <row r="4" spans="1:22" x14ac:dyDescent="0.25">
      <c r="A4" s="39">
        <v>3</v>
      </c>
      <c r="B4" s="13"/>
      <c r="C4" s="14"/>
      <c r="D4" s="15" t="s">
        <v>19</v>
      </c>
      <c r="E4" s="15"/>
      <c r="F4" s="15"/>
      <c r="G4" s="15"/>
      <c r="H4" s="16" t="s">
        <v>11</v>
      </c>
      <c r="J4" s="48" t="s">
        <v>5</v>
      </c>
      <c r="K4" s="8">
        <v>3</v>
      </c>
      <c r="M4" s="48" t="s">
        <v>0</v>
      </c>
      <c r="N4" s="4">
        <v>40</v>
      </c>
      <c r="O4" s="50">
        <v>18</v>
      </c>
      <c r="P4" s="7">
        <f t="shared" si="0"/>
        <v>58</v>
      </c>
    </row>
    <row r="5" spans="1:22" x14ac:dyDescent="0.25">
      <c r="A5" s="39">
        <v>4</v>
      </c>
      <c r="B5" s="13"/>
      <c r="C5" s="14"/>
      <c r="D5" s="15" t="s">
        <v>12</v>
      </c>
      <c r="E5" s="15"/>
      <c r="F5" s="15"/>
      <c r="G5" s="15"/>
      <c r="H5" s="16" t="s">
        <v>10</v>
      </c>
      <c r="J5" s="48" t="s">
        <v>39</v>
      </c>
      <c r="K5" s="8">
        <v>3</v>
      </c>
      <c r="M5" s="48" t="s">
        <v>3</v>
      </c>
      <c r="N5" s="4">
        <v>1</v>
      </c>
      <c r="O5" s="50">
        <v>2</v>
      </c>
      <c r="P5" s="7">
        <f t="shared" si="0"/>
        <v>3</v>
      </c>
    </row>
    <row r="6" spans="1:22" x14ac:dyDescent="0.25">
      <c r="A6" s="39">
        <v>5</v>
      </c>
      <c r="B6" s="17" t="s">
        <v>13</v>
      </c>
      <c r="C6" s="18"/>
      <c r="D6" s="18"/>
      <c r="E6" s="18"/>
      <c r="F6" s="18"/>
      <c r="G6" s="18" t="s">
        <v>14</v>
      </c>
      <c r="H6" s="8"/>
      <c r="J6" s="48" t="s">
        <v>11</v>
      </c>
      <c r="K6" s="8">
        <v>5</v>
      </c>
      <c r="M6" s="48" t="s">
        <v>4</v>
      </c>
      <c r="N6" s="4">
        <v>4</v>
      </c>
      <c r="O6" s="50">
        <v>3</v>
      </c>
      <c r="P6" s="7">
        <f t="shared" si="0"/>
        <v>7</v>
      </c>
    </row>
    <row r="7" spans="1:22" x14ac:dyDescent="0.25">
      <c r="A7" s="39">
        <v>6</v>
      </c>
      <c r="B7" s="13"/>
      <c r="C7" s="14"/>
      <c r="D7" s="15" t="s">
        <v>15</v>
      </c>
      <c r="E7" s="15"/>
      <c r="F7" s="15"/>
      <c r="G7" s="15"/>
      <c r="H7" s="16" t="s">
        <v>11</v>
      </c>
      <c r="J7" s="48" t="s">
        <v>35</v>
      </c>
      <c r="K7" s="8">
        <v>6</v>
      </c>
      <c r="M7" s="52" t="s">
        <v>120</v>
      </c>
      <c r="N7" s="51">
        <f>SUM(N2:N6)</f>
        <v>67</v>
      </c>
      <c r="O7" s="6">
        <f>SUM(O2:O6)</f>
        <v>35</v>
      </c>
      <c r="P7" s="53">
        <f>SUM(P2:P6)</f>
        <v>102</v>
      </c>
    </row>
    <row r="8" spans="1:22" x14ac:dyDescent="0.25">
      <c r="A8" s="39">
        <v>7</v>
      </c>
      <c r="B8" s="13"/>
      <c r="C8" s="14"/>
      <c r="D8" s="15" t="s">
        <v>16</v>
      </c>
      <c r="E8" s="15"/>
      <c r="F8" s="15"/>
      <c r="G8" s="15"/>
      <c r="H8" s="16" t="s">
        <v>10</v>
      </c>
      <c r="J8" s="48" t="s">
        <v>21</v>
      </c>
      <c r="K8" s="8">
        <v>1</v>
      </c>
      <c r="N8" s="1"/>
    </row>
    <row r="9" spans="1:22" x14ac:dyDescent="0.25">
      <c r="A9" s="39">
        <v>8</v>
      </c>
      <c r="B9" s="13"/>
      <c r="C9" s="14"/>
      <c r="D9" s="15" t="s">
        <v>17</v>
      </c>
      <c r="E9" s="15"/>
      <c r="F9" s="15"/>
      <c r="G9" s="15"/>
      <c r="H9" s="16" t="s">
        <v>5</v>
      </c>
      <c r="J9" s="48" t="s">
        <v>32</v>
      </c>
      <c r="K9" s="8">
        <v>3</v>
      </c>
      <c r="M9" s="83" t="s">
        <v>191</v>
      </c>
      <c r="N9" s="84">
        <v>510</v>
      </c>
    </row>
    <row r="10" spans="1:22" x14ac:dyDescent="0.25">
      <c r="A10" s="39">
        <v>9</v>
      </c>
      <c r="B10" s="13"/>
      <c r="C10" s="14"/>
      <c r="D10" s="19" t="s">
        <v>18</v>
      </c>
      <c r="E10" s="19"/>
      <c r="F10" s="19"/>
      <c r="G10" s="19" t="s">
        <v>14</v>
      </c>
      <c r="H10" s="8"/>
      <c r="J10" s="48" t="s">
        <v>115</v>
      </c>
      <c r="K10" s="8">
        <v>1</v>
      </c>
      <c r="M10" s="83" t="s">
        <v>190</v>
      </c>
      <c r="N10" s="84">
        <v>102</v>
      </c>
    </row>
    <row r="11" spans="1:22" x14ac:dyDescent="0.25">
      <c r="A11" s="39">
        <v>10</v>
      </c>
      <c r="B11" s="13"/>
      <c r="C11" s="20" t="s">
        <v>20</v>
      </c>
      <c r="D11" s="21"/>
      <c r="E11" s="20"/>
      <c r="F11" s="20"/>
      <c r="G11" s="20"/>
      <c r="H11" s="22" t="s">
        <v>21</v>
      </c>
      <c r="J11" s="48" t="s">
        <v>119</v>
      </c>
      <c r="K11" s="8">
        <v>1</v>
      </c>
    </row>
    <row r="12" spans="1:22" x14ac:dyDescent="0.25">
      <c r="A12" s="39">
        <v>11</v>
      </c>
      <c r="B12" s="13"/>
      <c r="C12" s="14"/>
      <c r="D12" s="19" t="s">
        <v>22</v>
      </c>
      <c r="E12" s="19"/>
      <c r="F12" s="19"/>
      <c r="G12" s="19" t="s">
        <v>14</v>
      </c>
      <c r="H12" s="8"/>
      <c r="J12" s="48" t="s">
        <v>121</v>
      </c>
      <c r="K12" s="8">
        <v>1</v>
      </c>
    </row>
    <row r="13" spans="1:22" x14ac:dyDescent="0.25">
      <c r="A13" s="39">
        <v>12</v>
      </c>
      <c r="B13" s="13"/>
      <c r="C13" s="14"/>
      <c r="D13" s="19" t="s">
        <v>23</v>
      </c>
      <c r="E13" s="19"/>
      <c r="F13" s="19"/>
      <c r="G13" s="19" t="s">
        <v>14</v>
      </c>
      <c r="H13" s="8"/>
      <c r="J13" s="52" t="s">
        <v>120</v>
      </c>
      <c r="K13" s="43">
        <f>SUM(K2:K12)</f>
        <v>102</v>
      </c>
    </row>
    <row r="14" spans="1:22" x14ac:dyDescent="0.25">
      <c r="A14" s="39">
        <v>13</v>
      </c>
      <c r="B14" s="17" t="s">
        <v>24</v>
      </c>
      <c r="C14" s="18"/>
      <c r="D14" s="18"/>
      <c r="E14" s="18"/>
      <c r="F14" s="18"/>
      <c r="G14" s="18" t="s">
        <v>14</v>
      </c>
      <c r="H14" s="8"/>
    </row>
    <row r="15" spans="1:22" ht="15.75" thickBot="1" x14ac:dyDescent="0.3">
      <c r="A15" s="39">
        <v>14</v>
      </c>
      <c r="B15" s="13"/>
      <c r="C15" s="23" t="s">
        <v>25</v>
      </c>
      <c r="D15" s="23"/>
      <c r="E15" s="23"/>
      <c r="F15" s="23"/>
      <c r="G15" s="23" t="s">
        <v>14</v>
      </c>
      <c r="H15" s="8"/>
      <c r="J15" s="54" t="s">
        <v>161</v>
      </c>
    </row>
    <row r="16" spans="1:22" ht="15.75" thickBot="1" x14ac:dyDescent="0.3">
      <c r="A16" s="39">
        <v>15</v>
      </c>
      <c r="B16" s="13"/>
      <c r="C16" s="14"/>
      <c r="D16" s="15" t="s">
        <v>26</v>
      </c>
      <c r="E16" s="15"/>
      <c r="F16" s="15"/>
      <c r="G16" s="15"/>
      <c r="H16" s="16" t="s">
        <v>11</v>
      </c>
      <c r="J16" s="103" t="s">
        <v>125</v>
      </c>
      <c r="K16" s="105" t="s">
        <v>122</v>
      </c>
      <c r="L16" s="106"/>
      <c r="M16" s="106"/>
      <c r="N16" s="106"/>
      <c r="O16" s="107" t="s">
        <v>120</v>
      </c>
      <c r="P16" s="108"/>
      <c r="Q16" s="109"/>
      <c r="R16" s="106" t="s">
        <v>126</v>
      </c>
      <c r="S16" s="106"/>
      <c r="T16" s="106"/>
      <c r="U16" s="110"/>
      <c r="V16" s="59" t="s">
        <v>120</v>
      </c>
    </row>
    <row r="17" spans="1:22" ht="15.75" thickBot="1" x14ac:dyDescent="0.3">
      <c r="A17" s="39">
        <v>16</v>
      </c>
      <c r="B17" s="24" t="s">
        <v>27</v>
      </c>
      <c r="C17" s="25"/>
      <c r="D17" s="26"/>
      <c r="E17" s="26"/>
      <c r="F17" s="26"/>
      <c r="G17" s="26"/>
      <c r="H17" s="27" t="s">
        <v>28</v>
      </c>
      <c r="J17" s="104"/>
      <c r="K17" s="61" t="s">
        <v>127</v>
      </c>
      <c r="L17" s="62" t="s">
        <v>128</v>
      </c>
      <c r="M17" s="62" t="s">
        <v>129</v>
      </c>
      <c r="N17" s="62" t="s">
        <v>130</v>
      </c>
      <c r="O17" s="63" t="s">
        <v>131</v>
      </c>
      <c r="P17" s="58" t="s">
        <v>132</v>
      </c>
      <c r="Q17" s="64" t="s">
        <v>133</v>
      </c>
      <c r="R17" s="62" t="s">
        <v>134</v>
      </c>
      <c r="S17" s="62" t="s">
        <v>135</v>
      </c>
      <c r="T17" s="62" t="s">
        <v>136</v>
      </c>
      <c r="U17" s="65" t="s">
        <v>137</v>
      </c>
      <c r="V17" s="60" t="s">
        <v>126</v>
      </c>
    </row>
    <row r="18" spans="1:22" x14ac:dyDescent="0.25">
      <c r="A18" s="39">
        <v>17</v>
      </c>
      <c r="B18" s="13"/>
      <c r="C18" s="23" t="s">
        <v>29</v>
      </c>
      <c r="D18" s="23"/>
      <c r="E18" s="23"/>
      <c r="F18" s="23"/>
      <c r="G18" s="23" t="s">
        <v>14</v>
      </c>
      <c r="H18" s="8"/>
      <c r="J18" s="66" t="s">
        <v>138</v>
      </c>
      <c r="K18" s="75">
        <v>26</v>
      </c>
      <c r="L18" s="75">
        <v>58</v>
      </c>
      <c r="M18" s="75">
        <v>16</v>
      </c>
      <c r="N18" s="75">
        <v>1</v>
      </c>
      <c r="O18" s="75">
        <v>1</v>
      </c>
      <c r="P18" s="90">
        <f t="shared" ref="P18:P40" si="1">SUM(K18:O18)</f>
        <v>102</v>
      </c>
      <c r="Q18" s="92">
        <f>K18*5</f>
        <v>130</v>
      </c>
      <c r="R18" s="76">
        <f>L18*4</f>
        <v>232</v>
      </c>
      <c r="S18" s="76">
        <f>M18*3</f>
        <v>48</v>
      </c>
      <c r="T18" s="76">
        <f>N18*2</f>
        <v>2</v>
      </c>
      <c r="U18" s="77">
        <f>O18*1</f>
        <v>1</v>
      </c>
      <c r="V18" s="55">
        <f>SUM(Q18:U18)</f>
        <v>413</v>
      </c>
    </row>
    <row r="19" spans="1:22" x14ac:dyDescent="0.25">
      <c r="A19" s="39">
        <v>18</v>
      </c>
      <c r="B19" s="13"/>
      <c r="C19" s="14"/>
      <c r="D19" s="19" t="s">
        <v>30</v>
      </c>
      <c r="E19" s="19"/>
      <c r="F19" s="19"/>
      <c r="G19" s="19" t="s">
        <v>14</v>
      </c>
      <c r="H19" s="8"/>
      <c r="J19" s="67" t="s">
        <v>139</v>
      </c>
      <c r="K19" s="14">
        <v>22</v>
      </c>
      <c r="L19" s="14">
        <v>66</v>
      </c>
      <c r="M19" s="14">
        <v>11</v>
      </c>
      <c r="N19" s="14">
        <v>3</v>
      </c>
      <c r="O19" s="14">
        <v>0</v>
      </c>
      <c r="P19" s="91">
        <f t="shared" si="1"/>
        <v>102</v>
      </c>
      <c r="Q19" s="93">
        <f t="shared" ref="Q19:Q40" si="2">K19*5</f>
        <v>110</v>
      </c>
      <c r="R19" s="78">
        <f t="shared" ref="R19:R40" si="3">L19*4</f>
        <v>264</v>
      </c>
      <c r="S19" s="78">
        <f t="shared" ref="S19:S40" si="4">M19*3</f>
        <v>33</v>
      </c>
      <c r="T19" s="78">
        <f t="shared" ref="T19:T40" si="5">N19*2</f>
        <v>6</v>
      </c>
      <c r="U19" s="79">
        <f>O19*1</f>
        <v>0</v>
      </c>
      <c r="V19" s="56">
        <f t="shared" ref="V19:V40" si="6">SUM(Q19:U19)</f>
        <v>413</v>
      </c>
    </row>
    <row r="20" spans="1:22" x14ac:dyDescent="0.25">
      <c r="A20" s="39">
        <v>19</v>
      </c>
      <c r="B20" s="13"/>
      <c r="C20" s="14"/>
      <c r="D20" s="15" t="s">
        <v>31</v>
      </c>
      <c r="E20" s="15"/>
      <c r="F20" s="15"/>
      <c r="G20" s="15"/>
      <c r="H20" s="16" t="s">
        <v>32</v>
      </c>
      <c r="J20" s="67" t="s">
        <v>140</v>
      </c>
      <c r="K20" s="14">
        <v>24</v>
      </c>
      <c r="L20" s="14">
        <v>56</v>
      </c>
      <c r="M20" s="14">
        <v>21</v>
      </c>
      <c r="N20" s="14">
        <v>1</v>
      </c>
      <c r="O20" s="14">
        <v>0</v>
      </c>
      <c r="P20" s="91">
        <f t="shared" si="1"/>
        <v>102</v>
      </c>
      <c r="Q20" s="93">
        <f t="shared" si="2"/>
        <v>120</v>
      </c>
      <c r="R20" s="78">
        <f t="shared" si="3"/>
        <v>224</v>
      </c>
      <c r="S20" s="78">
        <f t="shared" si="4"/>
        <v>63</v>
      </c>
      <c r="T20" s="78">
        <f t="shared" si="5"/>
        <v>2</v>
      </c>
      <c r="U20" s="79">
        <f t="shared" ref="U20:U40" si="7">O20*1</f>
        <v>0</v>
      </c>
      <c r="V20" s="56">
        <f t="shared" si="6"/>
        <v>409</v>
      </c>
    </row>
    <row r="21" spans="1:22" x14ac:dyDescent="0.25">
      <c r="A21" s="39">
        <v>20</v>
      </c>
      <c r="B21" s="13"/>
      <c r="C21" s="14"/>
      <c r="D21" s="19" t="s">
        <v>33</v>
      </c>
      <c r="E21" s="19"/>
      <c r="F21" s="19"/>
      <c r="G21" s="19" t="s">
        <v>14</v>
      </c>
      <c r="H21" s="8"/>
      <c r="J21" s="67" t="s">
        <v>141</v>
      </c>
      <c r="K21" s="14">
        <v>27</v>
      </c>
      <c r="L21" s="14">
        <v>59</v>
      </c>
      <c r="M21" s="14">
        <v>15</v>
      </c>
      <c r="N21" s="14">
        <v>1</v>
      </c>
      <c r="O21" s="14">
        <v>0</v>
      </c>
      <c r="P21" s="91">
        <f t="shared" si="1"/>
        <v>102</v>
      </c>
      <c r="Q21" s="93">
        <f t="shared" si="2"/>
        <v>135</v>
      </c>
      <c r="R21" s="78">
        <f t="shared" si="3"/>
        <v>236</v>
      </c>
      <c r="S21" s="78">
        <f t="shared" si="4"/>
        <v>45</v>
      </c>
      <c r="T21" s="78">
        <f t="shared" si="5"/>
        <v>2</v>
      </c>
      <c r="U21" s="79">
        <f t="shared" si="7"/>
        <v>0</v>
      </c>
      <c r="V21" s="56">
        <f t="shared" si="6"/>
        <v>418</v>
      </c>
    </row>
    <row r="22" spans="1:22" x14ac:dyDescent="0.25">
      <c r="A22" s="39">
        <v>21</v>
      </c>
      <c r="B22" s="13"/>
      <c r="C22" s="14"/>
      <c r="D22" s="28"/>
      <c r="E22" s="29" t="s">
        <v>34</v>
      </c>
      <c r="F22" s="29"/>
      <c r="G22" s="29"/>
      <c r="H22" s="30" t="s">
        <v>35</v>
      </c>
      <c r="J22" s="67" t="s">
        <v>142</v>
      </c>
      <c r="K22" s="14">
        <v>19</v>
      </c>
      <c r="L22" s="14">
        <v>49</v>
      </c>
      <c r="M22" s="14">
        <v>31</v>
      </c>
      <c r="N22" s="14">
        <v>3</v>
      </c>
      <c r="O22" s="14">
        <v>0</v>
      </c>
      <c r="P22" s="91">
        <f t="shared" si="1"/>
        <v>102</v>
      </c>
      <c r="Q22" s="93">
        <f t="shared" si="2"/>
        <v>95</v>
      </c>
      <c r="R22" s="78">
        <f t="shared" si="3"/>
        <v>196</v>
      </c>
      <c r="S22" s="78">
        <f t="shared" si="4"/>
        <v>93</v>
      </c>
      <c r="T22" s="78">
        <f t="shared" si="5"/>
        <v>6</v>
      </c>
      <c r="U22" s="79">
        <f t="shared" si="7"/>
        <v>0</v>
      </c>
      <c r="V22" s="56">
        <f t="shared" si="6"/>
        <v>390</v>
      </c>
    </row>
    <row r="23" spans="1:22" x14ac:dyDescent="0.25">
      <c r="A23" s="39">
        <v>22</v>
      </c>
      <c r="B23" s="24" t="s">
        <v>37</v>
      </c>
      <c r="C23" s="26"/>
      <c r="D23" s="26"/>
      <c r="E23" s="26"/>
      <c r="F23" s="26"/>
      <c r="G23" s="26"/>
      <c r="H23" s="27" t="s">
        <v>35</v>
      </c>
      <c r="J23" s="67" t="s">
        <v>143</v>
      </c>
      <c r="K23" s="14">
        <v>24</v>
      </c>
      <c r="L23" s="14">
        <v>59</v>
      </c>
      <c r="M23" s="14">
        <v>19</v>
      </c>
      <c r="N23" s="14">
        <v>0</v>
      </c>
      <c r="O23" s="14">
        <v>0</v>
      </c>
      <c r="P23" s="91">
        <f t="shared" si="1"/>
        <v>102</v>
      </c>
      <c r="Q23" s="93">
        <f t="shared" si="2"/>
        <v>120</v>
      </c>
      <c r="R23" s="78">
        <f t="shared" si="3"/>
        <v>236</v>
      </c>
      <c r="S23" s="78">
        <f t="shared" si="4"/>
        <v>57</v>
      </c>
      <c r="T23" s="78">
        <f t="shared" si="5"/>
        <v>0</v>
      </c>
      <c r="U23" s="79">
        <f t="shared" si="7"/>
        <v>0</v>
      </c>
      <c r="V23" s="56">
        <f t="shared" si="6"/>
        <v>413</v>
      </c>
    </row>
    <row r="24" spans="1:22" x14ac:dyDescent="0.25">
      <c r="A24" s="39">
        <v>23</v>
      </c>
      <c r="B24" s="24" t="s">
        <v>38</v>
      </c>
      <c r="C24" s="26"/>
      <c r="D24" s="26"/>
      <c r="E24" s="26"/>
      <c r="F24" s="26"/>
      <c r="G24" s="26"/>
      <c r="H24" s="27" t="s">
        <v>39</v>
      </c>
      <c r="J24" s="67" t="s">
        <v>144</v>
      </c>
      <c r="K24" s="14">
        <v>18</v>
      </c>
      <c r="L24" s="14">
        <v>47</v>
      </c>
      <c r="M24" s="14">
        <v>34</v>
      </c>
      <c r="N24" s="14">
        <v>3</v>
      </c>
      <c r="O24" s="14">
        <v>0</v>
      </c>
      <c r="P24" s="91">
        <f t="shared" si="1"/>
        <v>102</v>
      </c>
      <c r="Q24" s="93">
        <f t="shared" si="2"/>
        <v>90</v>
      </c>
      <c r="R24" s="78">
        <f t="shared" si="3"/>
        <v>188</v>
      </c>
      <c r="S24" s="78">
        <f t="shared" si="4"/>
        <v>102</v>
      </c>
      <c r="T24" s="78">
        <f t="shared" si="5"/>
        <v>6</v>
      </c>
      <c r="U24" s="79">
        <f t="shared" si="7"/>
        <v>0</v>
      </c>
      <c r="V24" s="56">
        <f t="shared" si="6"/>
        <v>386</v>
      </c>
    </row>
    <row r="25" spans="1:22" x14ac:dyDescent="0.25">
      <c r="A25" s="39">
        <v>24</v>
      </c>
      <c r="B25" s="13"/>
      <c r="C25" s="14"/>
      <c r="D25" s="19" t="s">
        <v>40</v>
      </c>
      <c r="E25" s="19"/>
      <c r="F25" s="19"/>
      <c r="G25" s="19" t="s">
        <v>14</v>
      </c>
      <c r="H25" s="8"/>
      <c r="J25" s="67" t="s">
        <v>145</v>
      </c>
      <c r="K25" s="14">
        <v>18</v>
      </c>
      <c r="L25" s="14">
        <v>58</v>
      </c>
      <c r="M25" s="14">
        <v>25</v>
      </c>
      <c r="N25" s="14">
        <v>1</v>
      </c>
      <c r="O25" s="14">
        <v>0</v>
      </c>
      <c r="P25" s="91">
        <f t="shared" si="1"/>
        <v>102</v>
      </c>
      <c r="Q25" s="93">
        <f t="shared" si="2"/>
        <v>90</v>
      </c>
      <c r="R25" s="78">
        <f t="shared" si="3"/>
        <v>232</v>
      </c>
      <c r="S25" s="78">
        <f t="shared" si="4"/>
        <v>75</v>
      </c>
      <c r="T25" s="78">
        <f t="shared" si="5"/>
        <v>2</v>
      </c>
      <c r="U25" s="79">
        <f t="shared" si="7"/>
        <v>0</v>
      </c>
      <c r="V25" s="56">
        <f t="shared" si="6"/>
        <v>399</v>
      </c>
    </row>
    <row r="26" spans="1:22" x14ac:dyDescent="0.25">
      <c r="A26" s="39">
        <v>25</v>
      </c>
      <c r="B26" s="17" t="s">
        <v>41</v>
      </c>
      <c r="C26" s="18"/>
      <c r="D26" s="18"/>
      <c r="E26" s="18"/>
      <c r="F26" s="18"/>
      <c r="G26" s="18" t="s">
        <v>14</v>
      </c>
      <c r="H26" s="8"/>
      <c r="J26" s="67" t="s">
        <v>146</v>
      </c>
      <c r="K26" s="14">
        <v>26</v>
      </c>
      <c r="L26" s="14">
        <v>46</v>
      </c>
      <c r="M26" s="14">
        <v>28</v>
      </c>
      <c r="N26" s="14">
        <v>2</v>
      </c>
      <c r="O26" s="14">
        <v>0</v>
      </c>
      <c r="P26" s="91">
        <f t="shared" si="1"/>
        <v>102</v>
      </c>
      <c r="Q26" s="93">
        <f t="shared" si="2"/>
        <v>130</v>
      </c>
      <c r="R26" s="78">
        <f t="shared" si="3"/>
        <v>184</v>
      </c>
      <c r="S26" s="78">
        <f t="shared" si="4"/>
        <v>84</v>
      </c>
      <c r="T26" s="78">
        <f t="shared" si="5"/>
        <v>4</v>
      </c>
      <c r="U26" s="79">
        <f t="shared" si="7"/>
        <v>0</v>
      </c>
      <c r="V26" s="56">
        <f t="shared" si="6"/>
        <v>402</v>
      </c>
    </row>
    <row r="27" spans="1:22" x14ac:dyDescent="0.25">
      <c r="A27" s="39">
        <v>26</v>
      </c>
      <c r="B27" s="17" t="s">
        <v>42</v>
      </c>
      <c r="C27" s="18"/>
      <c r="D27" s="18"/>
      <c r="E27" s="18"/>
      <c r="F27" s="18"/>
      <c r="G27" s="18" t="s">
        <v>14</v>
      </c>
      <c r="H27" s="8"/>
      <c r="J27" s="67" t="s">
        <v>147</v>
      </c>
      <c r="K27" s="14">
        <v>24</v>
      </c>
      <c r="L27" s="14">
        <v>46</v>
      </c>
      <c r="M27" s="14">
        <v>30</v>
      </c>
      <c r="N27" s="14">
        <v>2</v>
      </c>
      <c r="O27" s="14">
        <v>0</v>
      </c>
      <c r="P27" s="91">
        <f t="shared" si="1"/>
        <v>102</v>
      </c>
      <c r="Q27" s="93">
        <f t="shared" si="2"/>
        <v>120</v>
      </c>
      <c r="R27" s="78">
        <f t="shared" si="3"/>
        <v>184</v>
      </c>
      <c r="S27" s="78">
        <f t="shared" si="4"/>
        <v>90</v>
      </c>
      <c r="T27" s="78">
        <f t="shared" si="5"/>
        <v>4</v>
      </c>
      <c r="U27" s="79">
        <f t="shared" si="7"/>
        <v>0</v>
      </c>
      <c r="V27" s="56">
        <f t="shared" si="6"/>
        <v>398</v>
      </c>
    </row>
    <row r="28" spans="1:22" x14ac:dyDescent="0.25">
      <c r="A28" s="39">
        <v>27</v>
      </c>
      <c r="B28" s="13"/>
      <c r="C28" s="14"/>
      <c r="D28" s="19" t="s">
        <v>43</v>
      </c>
      <c r="E28" s="19"/>
      <c r="F28" s="19"/>
      <c r="G28" s="19" t="s">
        <v>14</v>
      </c>
      <c r="H28" s="8"/>
      <c r="J28" s="67" t="s">
        <v>148</v>
      </c>
      <c r="K28" s="14">
        <v>16</v>
      </c>
      <c r="L28" s="14">
        <v>44</v>
      </c>
      <c r="M28" s="14">
        <v>39</v>
      </c>
      <c r="N28" s="14">
        <v>3</v>
      </c>
      <c r="O28" s="14">
        <v>0</v>
      </c>
      <c r="P28" s="91">
        <f t="shared" si="1"/>
        <v>102</v>
      </c>
      <c r="Q28" s="93">
        <f t="shared" si="2"/>
        <v>80</v>
      </c>
      <c r="R28" s="78">
        <f t="shared" si="3"/>
        <v>176</v>
      </c>
      <c r="S28" s="78">
        <f t="shared" si="4"/>
        <v>117</v>
      </c>
      <c r="T28" s="78">
        <f t="shared" si="5"/>
        <v>6</v>
      </c>
      <c r="U28" s="79">
        <f t="shared" si="7"/>
        <v>0</v>
      </c>
      <c r="V28" s="56">
        <f t="shared" si="6"/>
        <v>379</v>
      </c>
    </row>
    <row r="29" spans="1:22" x14ac:dyDescent="0.25">
      <c r="A29" s="39">
        <v>28</v>
      </c>
      <c r="B29" s="13"/>
      <c r="C29" s="14"/>
      <c r="D29" s="19" t="s">
        <v>44</v>
      </c>
      <c r="E29" s="19"/>
      <c r="F29" s="19"/>
      <c r="G29" s="19" t="s">
        <v>14</v>
      </c>
      <c r="H29" s="8"/>
      <c r="J29" s="67" t="s">
        <v>149</v>
      </c>
      <c r="K29" s="14">
        <v>19</v>
      </c>
      <c r="L29" s="14">
        <v>55</v>
      </c>
      <c r="M29" s="14">
        <v>27</v>
      </c>
      <c r="N29" s="14">
        <v>1</v>
      </c>
      <c r="O29" s="14">
        <v>0</v>
      </c>
      <c r="P29" s="91">
        <f t="shared" si="1"/>
        <v>102</v>
      </c>
      <c r="Q29" s="93">
        <f t="shared" si="2"/>
        <v>95</v>
      </c>
      <c r="R29" s="78">
        <f t="shared" si="3"/>
        <v>220</v>
      </c>
      <c r="S29" s="78">
        <f t="shared" si="4"/>
        <v>81</v>
      </c>
      <c r="T29" s="78">
        <f t="shared" si="5"/>
        <v>2</v>
      </c>
      <c r="U29" s="79">
        <f t="shared" si="7"/>
        <v>0</v>
      </c>
      <c r="V29" s="56">
        <f t="shared" si="6"/>
        <v>398</v>
      </c>
    </row>
    <row r="30" spans="1:22" x14ac:dyDescent="0.25">
      <c r="A30" s="39">
        <v>29</v>
      </c>
      <c r="B30" s="24" t="s">
        <v>45</v>
      </c>
      <c r="C30" s="26"/>
      <c r="D30" s="26"/>
      <c r="E30" s="26"/>
      <c r="F30" s="26"/>
      <c r="G30" s="26"/>
      <c r="H30" s="27" t="s">
        <v>35</v>
      </c>
      <c r="J30" s="67" t="s">
        <v>150</v>
      </c>
      <c r="K30" s="14">
        <v>18</v>
      </c>
      <c r="L30" s="14">
        <v>62</v>
      </c>
      <c r="M30" s="14">
        <v>19</v>
      </c>
      <c r="N30" s="14">
        <v>3</v>
      </c>
      <c r="O30" s="14">
        <v>0</v>
      </c>
      <c r="P30" s="91">
        <f t="shared" si="1"/>
        <v>102</v>
      </c>
      <c r="Q30" s="93">
        <f t="shared" si="2"/>
        <v>90</v>
      </c>
      <c r="R30" s="78">
        <f t="shared" si="3"/>
        <v>248</v>
      </c>
      <c r="S30" s="78">
        <f t="shared" si="4"/>
        <v>57</v>
      </c>
      <c r="T30" s="78">
        <f t="shared" si="5"/>
        <v>6</v>
      </c>
      <c r="U30" s="79">
        <f t="shared" si="7"/>
        <v>0</v>
      </c>
      <c r="V30" s="56">
        <f t="shared" si="6"/>
        <v>401</v>
      </c>
    </row>
    <row r="31" spans="1:22" x14ac:dyDescent="0.25">
      <c r="A31" s="39">
        <v>30</v>
      </c>
      <c r="B31" s="17" t="s">
        <v>46</v>
      </c>
      <c r="C31" s="18"/>
      <c r="D31" s="18"/>
      <c r="E31" s="18"/>
      <c r="F31" s="18"/>
      <c r="G31" s="18" t="s">
        <v>14</v>
      </c>
      <c r="H31" s="8"/>
      <c r="J31" s="67" t="s">
        <v>151</v>
      </c>
      <c r="K31" s="14">
        <v>20</v>
      </c>
      <c r="L31" s="14">
        <v>50</v>
      </c>
      <c r="M31" s="14">
        <v>24</v>
      </c>
      <c r="N31" s="14">
        <v>7</v>
      </c>
      <c r="O31" s="14">
        <v>1</v>
      </c>
      <c r="P31" s="91">
        <f t="shared" si="1"/>
        <v>102</v>
      </c>
      <c r="Q31" s="93">
        <f t="shared" si="2"/>
        <v>100</v>
      </c>
      <c r="R31" s="78">
        <f t="shared" si="3"/>
        <v>200</v>
      </c>
      <c r="S31" s="78">
        <f t="shared" si="4"/>
        <v>72</v>
      </c>
      <c r="T31" s="78">
        <f t="shared" si="5"/>
        <v>14</v>
      </c>
      <c r="U31" s="79">
        <f t="shared" si="7"/>
        <v>1</v>
      </c>
      <c r="V31" s="56">
        <f t="shared" si="6"/>
        <v>387</v>
      </c>
    </row>
    <row r="32" spans="1:22" x14ac:dyDescent="0.25">
      <c r="A32" s="39">
        <v>31</v>
      </c>
      <c r="B32" s="24" t="s">
        <v>47</v>
      </c>
      <c r="C32" s="26"/>
      <c r="D32" s="26"/>
      <c r="E32" s="26"/>
      <c r="F32" s="26"/>
      <c r="G32" s="26"/>
      <c r="H32" s="27" t="s">
        <v>39</v>
      </c>
      <c r="J32" s="67" t="s">
        <v>152</v>
      </c>
      <c r="K32" s="14">
        <v>18</v>
      </c>
      <c r="L32" s="14">
        <v>59</v>
      </c>
      <c r="M32" s="14">
        <v>23</v>
      </c>
      <c r="N32" s="14">
        <v>2</v>
      </c>
      <c r="O32" s="14">
        <v>0</v>
      </c>
      <c r="P32" s="91">
        <f t="shared" si="1"/>
        <v>102</v>
      </c>
      <c r="Q32" s="93">
        <f t="shared" si="2"/>
        <v>90</v>
      </c>
      <c r="R32" s="78">
        <f t="shared" si="3"/>
        <v>236</v>
      </c>
      <c r="S32" s="78">
        <f t="shared" si="4"/>
        <v>69</v>
      </c>
      <c r="T32" s="78">
        <f t="shared" si="5"/>
        <v>4</v>
      </c>
      <c r="U32" s="79">
        <f t="shared" si="7"/>
        <v>0</v>
      </c>
      <c r="V32" s="56">
        <f t="shared" si="6"/>
        <v>399</v>
      </c>
    </row>
    <row r="33" spans="1:22" x14ac:dyDescent="0.25">
      <c r="A33" s="39">
        <v>32</v>
      </c>
      <c r="B33" s="17" t="s">
        <v>48</v>
      </c>
      <c r="C33" s="18"/>
      <c r="D33" s="18"/>
      <c r="E33" s="18"/>
      <c r="F33" s="18"/>
      <c r="G33" s="18" t="s">
        <v>14</v>
      </c>
      <c r="H33" s="8"/>
      <c r="J33" s="67" t="s">
        <v>153</v>
      </c>
      <c r="K33" s="14">
        <v>21</v>
      </c>
      <c r="L33" s="14">
        <v>46</v>
      </c>
      <c r="M33" s="14">
        <v>33</v>
      </c>
      <c r="N33" s="14">
        <v>1</v>
      </c>
      <c r="O33" s="14">
        <v>1</v>
      </c>
      <c r="P33" s="91">
        <f t="shared" si="1"/>
        <v>102</v>
      </c>
      <c r="Q33" s="93">
        <f t="shared" si="2"/>
        <v>105</v>
      </c>
      <c r="R33" s="78">
        <f t="shared" si="3"/>
        <v>184</v>
      </c>
      <c r="S33" s="78">
        <f t="shared" si="4"/>
        <v>99</v>
      </c>
      <c r="T33" s="78">
        <f t="shared" si="5"/>
        <v>2</v>
      </c>
      <c r="U33" s="79">
        <f t="shared" si="7"/>
        <v>1</v>
      </c>
      <c r="V33" s="56">
        <f t="shared" si="6"/>
        <v>391</v>
      </c>
    </row>
    <row r="34" spans="1:22" x14ac:dyDescent="0.25">
      <c r="A34" s="39">
        <v>33</v>
      </c>
      <c r="B34" s="13"/>
      <c r="C34" s="14"/>
      <c r="D34" s="15" t="s">
        <v>49</v>
      </c>
      <c r="E34" s="15"/>
      <c r="F34" s="15"/>
      <c r="G34" s="15"/>
      <c r="H34" s="16" t="s">
        <v>10</v>
      </c>
      <c r="J34" s="67" t="s">
        <v>154</v>
      </c>
      <c r="K34" s="14">
        <v>13</v>
      </c>
      <c r="L34" s="14">
        <v>38</v>
      </c>
      <c r="M34" s="14">
        <v>37</v>
      </c>
      <c r="N34" s="14">
        <v>12</v>
      </c>
      <c r="O34" s="14">
        <v>2</v>
      </c>
      <c r="P34" s="91">
        <f t="shared" si="1"/>
        <v>102</v>
      </c>
      <c r="Q34" s="93">
        <f t="shared" si="2"/>
        <v>65</v>
      </c>
      <c r="R34" s="78">
        <f t="shared" si="3"/>
        <v>152</v>
      </c>
      <c r="S34" s="78">
        <f t="shared" si="4"/>
        <v>111</v>
      </c>
      <c r="T34" s="78">
        <f t="shared" si="5"/>
        <v>24</v>
      </c>
      <c r="U34" s="79">
        <f t="shared" si="7"/>
        <v>2</v>
      </c>
      <c r="V34" s="56">
        <f t="shared" si="6"/>
        <v>354</v>
      </c>
    </row>
    <row r="35" spans="1:22" x14ac:dyDescent="0.25">
      <c r="A35" s="39">
        <v>34</v>
      </c>
      <c r="B35" s="13"/>
      <c r="C35" s="14"/>
      <c r="D35" s="19" t="s">
        <v>50</v>
      </c>
      <c r="E35" s="19"/>
      <c r="F35" s="19"/>
      <c r="G35" s="19" t="s">
        <v>14</v>
      </c>
      <c r="H35" s="8"/>
      <c r="J35" s="67" t="s">
        <v>155</v>
      </c>
      <c r="K35" s="14">
        <v>12</v>
      </c>
      <c r="L35" s="14">
        <v>38</v>
      </c>
      <c r="M35" s="14">
        <v>37</v>
      </c>
      <c r="N35" s="14">
        <v>8</v>
      </c>
      <c r="O35" s="14">
        <v>7</v>
      </c>
      <c r="P35" s="91">
        <f t="shared" si="1"/>
        <v>102</v>
      </c>
      <c r="Q35" s="93">
        <f t="shared" si="2"/>
        <v>60</v>
      </c>
      <c r="R35" s="78">
        <f t="shared" si="3"/>
        <v>152</v>
      </c>
      <c r="S35" s="78">
        <f t="shared" si="4"/>
        <v>111</v>
      </c>
      <c r="T35" s="78">
        <f t="shared" si="5"/>
        <v>16</v>
      </c>
      <c r="U35" s="79">
        <f t="shared" si="7"/>
        <v>7</v>
      </c>
      <c r="V35" s="56">
        <f t="shared" si="6"/>
        <v>346</v>
      </c>
    </row>
    <row r="36" spans="1:22" x14ac:dyDescent="0.25">
      <c r="A36" s="39">
        <v>35</v>
      </c>
      <c r="B36" s="13"/>
      <c r="C36" s="14"/>
      <c r="D36" s="19" t="s">
        <v>51</v>
      </c>
      <c r="E36" s="19"/>
      <c r="F36" s="19"/>
      <c r="G36" s="19" t="s">
        <v>14</v>
      </c>
      <c r="H36" s="8"/>
      <c r="J36" s="67" t="s">
        <v>156</v>
      </c>
      <c r="K36" s="14">
        <v>11</v>
      </c>
      <c r="L36" s="14">
        <v>39</v>
      </c>
      <c r="M36" s="14">
        <v>43</v>
      </c>
      <c r="N36" s="14">
        <v>6</v>
      </c>
      <c r="O36" s="14">
        <v>3</v>
      </c>
      <c r="P36" s="91">
        <f t="shared" si="1"/>
        <v>102</v>
      </c>
      <c r="Q36" s="93">
        <f>K36*5</f>
        <v>55</v>
      </c>
      <c r="R36" s="78">
        <f>L36*4</f>
        <v>156</v>
      </c>
      <c r="S36" s="78">
        <f>M36*3</f>
        <v>129</v>
      </c>
      <c r="T36" s="78">
        <f>N36*2</f>
        <v>12</v>
      </c>
      <c r="U36" s="79">
        <f t="shared" si="7"/>
        <v>3</v>
      </c>
      <c r="V36" s="56">
        <f t="shared" si="6"/>
        <v>355</v>
      </c>
    </row>
    <row r="37" spans="1:22" x14ac:dyDescent="0.25">
      <c r="A37" s="39">
        <v>36</v>
      </c>
      <c r="B37" s="13"/>
      <c r="C37" s="14"/>
      <c r="D37" s="19" t="s">
        <v>52</v>
      </c>
      <c r="E37" s="19"/>
      <c r="F37" s="19"/>
      <c r="G37" s="19" t="s">
        <v>14</v>
      </c>
      <c r="H37" s="8"/>
      <c r="J37" s="67" t="s">
        <v>157</v>
      </c>
      <c r="K37" s="14">
        <v>16</v>
      </c>
      <c r="L37" s="14">
        <v>36</v>
      </c>
      <c r="M37" s="14">
        <v>41</v>
      </c>
      <c r="N37" s="14">
        <v>7</v>
      </c>
      <c r="O37" s="14">
        <v>2</v>
      </c>
      <c r="P37" s="91">
        <f>SUM(K37:O37)</f>
        <v>102</v>
      </c>
      <c r="Q37" s="93">
        <f>K37*5</f>
        <v>80</v>
      </c>
      <c r="R37" s="78">
        <f>L37*4</f>
        <v>144</v>
      </c>
      <c r="S37" s="78">
        <f>M37*3</f>
        <v>123</v>
      </c>
      <c r="T37" s="78">
        <f>N37*2</f>
        <v>14</v>
      </c>
      <c r="U37" s="79">
        <f t="shared" si="7"/>
        <v>2</v>
      </c>
      <c r="V37" s="56">
        <f t="shared" si="6"/>
        <v>363</v>
      </c>
    </row>
    <row r="38" spans="1:22" x14ac:dyDescent="0.25">
      <c r="A38" s="39">
        <v>37</v>
      </c>
      <c r="B38" s="13"/>
      <c r="C38" s="14"/>
      <c r="D38" s="19" t="s">
        <v>53</v>
      </c>
      <c r="E38" s="19"/>
      <c r="F38" s="19"/>
      <c r="G38" s="19" t="s">
        <v>14</v>
      </c>
      <c r="H38" s="8"/>
      <c r="J38" s="67" t="s">
        <v>158</v>
      </c>
      <c r="K38" s="14">
        <v>13</v>
      </c>
      <c r="L38" s="14">
        <v>42</v>
      </c>
      <c r="M38" s="14">
        <v>40</v>
      </c>
      <c r="N38" s="14">
        <v>6</v>
      </c>
      <c r="O38" s="14">
        <v>1</v>
      </c>
      <c r="P38" s="91">
        <f t="shared" si="1"/>
        <v>102</v>
      </c>
      <c r="Q38" s="93">
        <f t="shared" si="2"/>
        <v>65</v>
      </c>
      <c r="R38" s="78">
        <f t="shared" si="3"/>
        <v>168</v>
      </c>
      <c r="S38" s="78">
        <f t="shared" si="4"/>
        <v>120</v>
      </c>
      <c r="T38" s="78">
        <f t="shared" si="5"/>
        <v>12</v>
      </c>
      <c r="U38" s="79">
        <f t="shared" si="7"/>
        <v>1</v>
      </c>
      <c r="V38" s="56">
        <f t="shared" si="6"/>
        <v>366</v>
      </c>
    </row>
    <row r="39" spans="1:22" x14ac:dyDescent="0.25">
      <c r="A39" s="39">
        <v>38</v>
      </c>
      <c r="B39" s="13"/>
      <c r="C39" s="14"/>
      <c r="D39" s="15" t="s">
        <v>54</v>
      </c>
      <c r="E39" s="15"/>
      <c r="F39" s="15"/>
      <c r="G39" s="15"/>
      <c r="H39" s="16" t="s">
        <v>35</v>
      </c>
      <c r="J39" s="67" t="s">
        <v>159</v>
      </c>
      <c r="K39" s="14">
        <v>10</v>
      </c>
      <c r="L39" s="14">
        <v>52</v>
      </c>
      <c r="M39" s="14">
        <v>37</v>
      </c>
      <c r="N39" s="14">
        <v>3</v>
      </c>
      <c r="O39" s="14">
        <v>0</v>
      </c>
      <c r="P39" s="91">
        <f t="shared" si="1"/>
        <v>102</v>
      </c>
      <c r="Q39" s="93">
        <f t="shared" si="2"/>
        <v>50</v>
      </c>
      <c r="R39" s="78">
        <f t="shared" si="3"/>
        <v>208</v>
      </c>
      <c r="S39" s="78">
        <f t="shared" si="4"/>
        <v>111</v>
      </c>
      <c r="T39" s="78">
        <f t="shared" si="5"/>
        <v>6</v>
      </c>
      <c r="U39" s="79">
        <f t="shared" si="7"/>
        <v>0</v>
      </c>
      <c r="V39" s="56">
        <f t="shared" si="6"/>
        <v>375</v>
      </c>
    </row>
    <row r="40" spans="1:22" ht="15.75" thickBot="1" x14ac:dyDescent="0.3">
      <c r="A40" s="39">
        <v>39</v>
      </c>
      <c r="B40" s="13"/>
      <c r="C40" s="14"/>
      <c r="D40" s="19" t="s">
        <v>55</v>
      </c>
      <c r="E40" s="19"/>
      <c r="F40" s="19"/>
      <c r="G40" s="19" t="s">
        <v>14</v>
      </c>
      <c r="H40" s="8"/>
      <c r="J40" s="68" t="s">
        <v>160</v>
      </c>
      <c r="K40" s="80">
        <v>12</v>
      </c>
      <c r="L40" s="80">
        <v>64</v>
      </c>
      <c r="M40" s="80">
        <v>22</v>
      </c>
      <c r="N40" s="80">
        <v>4</v>
      </c>
      <c r="O40" s="80">
        <v>0</v>
      </c>
      <c r="P40" s="89">
        <f t="shared" si="1"/>
        <v>102</v>
      </c>
      <c r="Q40" s="94">
        <f t="shared" si="2"/>
        <v>60</v>
      </c>
      <c r="R40" s="81">
        <f t="shared" si="3"/>
        <v>256</v>
      </c>
      <c r="S40" s="81">
        <f t="shared" si="4"/>
        <v>66</v>
      </c>
      <c r="T40" s="81">
        <f t="shared" si="5"/>
        <v>8</v>
      </c>
      <c r="U40" s="82">
        <f t="shared" si="7"/>
        <v>0</v>
      </c>
      <c r="V40" s="57">
        <f t="shared" si="6"/>
        <v>390</v>
      </c>
    </row>
    <row r="41" spans="1:22" x14ac:dyDescent="0.25">
      <c r="A41" s="39">
        <v>40</v>
      </c>
      <c r="B41" s="13"/>
      <c r="C41" s="14"/>
      <c r="D41" s="19" t="s">
        <v>56</v>
      </c>
      <c r="E41" s="19"/>
      <c r="F41" s="19"/>
      <c r="G41" s="19" t="s">
        <v>14</v>
      </c>
      <c r="H41" s="8"/>
      <c r="J41" s="8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ht="15.75" thickBot="1" x14ac:dyDescent="0.3">
      <c r="A42" s="39">
        <v>41</v>
      </c>
      <c r="B42" s="13"/>
      <c r="C42" s="14"/>
      <c r="D42" s="19" t="s">
        <v>57</v>
      </c>
      <c r="E42" s="19"/>
      <c r="F42" s="19"/>
      <c r="G42" s="19" t="s">
        <v>14</v>
      </c>
      <c r="H42" s="8"/>
      <c r="J42" s="54" t="s">
        <v>189</v>
      </c>
    </row>
    <row r="43" spans="1:22" x14ac:dyDescent="0.25">
      <c r="A43" s="39">
        <v>42</v>
      </c>
      <c r="B43" s="13"/>
      <c r="C43" s="23" t="s">
        <v>58</v>
      </c>
      <c r="D43" s="23"/>
      <c r="E43" s="23"/>
      <c r="F43" s="23"/>
      <c r="G43" s="23" t="s">
        <v>14</v>
      </c>
      <c r="H43" s="8"/>
      <c r="J43" s="111" t="s">
        <v>125</v>
      </c>
      <c r="K43" s="112"/>
      <c r="L43" s="112"/>
      <c r="M43" s="112"/>
      <c r="N43" s="112"/>
      <c r="O43" s="112"/>
      <c r="P43" s="112"/>
      <c r="Q43" s="112"/>
      <c r="R43" s="113"/>
      <c r="S43" s="117" t="s">
        <v>162</v>
      </c>
      <c r="T43" s="119" t="s">
        <v>163</v>
      </c>
      <c r="U43" s="112" t="s">
        <v>164</v>
      </c>
      <c r="V43" s="113"/>
    </row>
    <row r="44" spans="1:22" ht="15.75" thickBot="1" x14ac:dyDescent="0.3">
      <c r="A44" s="39">
        <v>43</v>
      </c>
      <c r="B44" s="17" t="s">
        <v>59</v>
      </c>
      <c r="C44" s="18"/>
      <c r="D44" s="18"/>
      <c r="E44" s="18"/>
      <c r="F44" s="18"/>
      <c r="G44" s="18" t="s">
        <v>14</v>
      </c>
      <c r="H44" s="5"/>
      <c r="J44" s="114"/>
      <c r="K44" s="115"/>
      <c r="L44" s="115"/>
      <c r="M44" s="115"/>
      <c r="N44" s="115"/>
      <c r="O44" s="115"/>
      <c r="P44" s="115"/>
      <c r="Q44" s="115"/>
      <c r="R44" s="116"/>
      <c r="S44" s="118"/>
      <c r="T44" s="120"/>
      <c r="U44" s="115"/>
      <c r="V44" s="116"/>
    </row>
    <row r="45" spans="1:22" ht="15.75" thickBot="1" x14ac:dyDescent="0.3">
      <c r="A45" s="39">
        <v>44</v>
      </c>
      <c r="B45" s="17" t="s">
        <v>60</v>
      </c>
      <c r="C45" s="18"/>
      <c r="D45" s="18"/>
      <c r="E45" s="18"/>
      <c r="F45" s="18"/>
      <c r="G45" s="18" t="s">
        <v>14</v>
      </c>
      <c r="H45" s="5"/>
      <c r="J45" s="66" t="s">
        <v>138</v>
      </c>
      <c r="K45" s="98" t="s">
        <v>165</v>
      </c>
      <c r="L45" s="70"/>
      <c r="M45" s="70"/>
      <c r="N45" s="70"/>
      <c r="O45" s="70"/>
      <c r="P45" s="70"/>
      <c r="Q45" s="70"/>
      <c r="R45" s="71"/>
      <c r="S45" s="69">
        <f>V18</f>
        <v>413</v>
      </c>
      <c r="T45" s="95">
        <f>S45/510</f>
        <v>0.80980392156862746</v>
      </c>
      <c r="U45" s="121" t="s">
        <v>166</v>
      </c>
      <c r="V45" s="122"/>
    </row>
    <row r="46" spans="1:22" ht="15.75" thickBot="1" x14ac:dyDescent="0.3">
      <c r="A46" s="39">
        <v>45</v>
      </c>
      <c r="B46" s="17" t="s">
        <v>61</v>
      </c>
      <c r="C46" s="18"/>
      <c r="D46" s="18"/>
      <c r="E46" s="18"/>
      <c r="F46" s="18"/>
      <c r="G46" s="18" t="s">
        <v>14</v>
      </c>
      <c r="H46" s="5"/>
      <c r="J46" s="67" t="s">
        <v>139</v>
      </c>
      <c r="K46" s="99" t="s">
        <v>167</v>
      </c>
      <c r="L46" s="28"/>
      <c r="M46" s="28"/>
      <c r="N46" s="28"/>
      <c r="O46" s="28"/>
      <c r="P46" s="28"/>
      <c r="Q46" s="28"/>
      <c r="R46" s="72"/>
      <c r="S46" s="69">
        <f t="shared" ref="S46:S67" si="8">V19</f>
        <v>413</v>
      </c>
      <c r="T46" s="95">
        <f t="shared" ref="T46:T67" si="9">S46/510</f>
        <v>0.80980392156862746</v>
      </c>
      <c r="U46" s="121" t="s">
        <v>166</v>
      </c>
      <c r="V46" s="122"/>
    </row>
    <row r="47" spans="1:22" ht="15.75" thickBot="1" x14ac:dyDescent="0.3">
      <c r="A47" s="39">
        <v>46</v>
      </c>
      <c r="B47" s="13"/>
      <c r="C47" s="14"/>
      <c r="D47" s="19" t="s">
        <v>62</v>
      </c>
      <c r="E47" s="19"/>
      <c r="F47" s="19"/>
      <c r="G47" s="19" t="s">
        <v>14</v>
      </c>
      <c r="H47" s="5"/>
      <c r="J47" s="67" t="s">
        <v>140</v>
      </c>
      <c r="K47" s="99" t="s">
        <v>169</v>
      </c>
      <c r="L47" s="28"/>
      <c r="M47" s="28"/>
      <c r="N47" s="28"/>
      <c r="O47" s="28"/>
      <c r="P47" s="28"/>
      <c r="Q47" s="28"/>
      <c r="R47" s="72"/>
      <c r="S47" s="69">
        <f t="shared" si="8"/>
        <v>409</v>
      </c>
      <c r="T47" s="95">
        <f t="shared" si="9"/>
        <v>0.80196078431372553</v>
      </c>
      <c r="U47" s="121" t="s">
        <v>166</v>
      </c>
      <c r="V47" s="122"/>
    </row>
    <row r="48" spans="1:22" ht="15.75" thickBot="1" x14ac:dyDescent="0.3">
      <c r="A48" s="39">
        <v>47</v>
      </c>
      <c r="B48" s="13"/>
      <c r="C48" s="14"/>
      <c r="D48" s="19" t="s">
        <v>63</v>
      </c>
      <c r="E48" s="19"/>
      <c r="F48" s="19"/>
      <c r="G48" s="19" t="s">
        <v>14</v>
      </c>
      <c r="H48" s="5"/>
      <c r="J48" s="67" t="s">
        <v>141</v>
      </c>
      <c r="K48" s="99" t="s">
        <v>170</v>
      </c>
      <c r="L48" s="28"/>
      <c r="M48" s="28"/>
      <c r="N48" s="28"/>
      <c r="O48" s="28"/>
      <c r="P48" s="28"/>
      <c r="Q48" s="28"/>
      <c r="R48" s="72"/>
      <c r="S48" s="69">
        <f t="shared" si="8"/>
        <v>418</v>
      </c>
      <c r="T48" s="95">
        <f t="shared" si="9"/>
        <v>0.81960784313725488</v>
      </c>
      <c r="U48" s="121" t="s">
        <v>166</v>
      </c>
      <c r="V48" s="122"/>
    </row>
    <row r="49" spans="1:22" ht="15.75" thickBot="1" x14ac:dyDescent="0.3">
      <c r="A49" s="39">
        <v>48</v>
      </c>
      <c r="B49" s="24" t="s">
        <v>64</v>
      </c>
      <c r="C49" s="26"/>
      <c r="D49" s="26"/>
      <c r="E49" s="26"/>
      <c r="F49" s="26"/>
      <c r="G49" s="26"/>
      <c r="H49" s="27" t="s">
        <v>10</v>
      </c>
      <c r="J49" s="67" t="s">
        <v>142</v>
      </c>
      <c r="K49" s="99" t="s">
        <v>171</v>
      </c>
      <c r="L49" s="28"/>
      <c r="M49" s="28"/>
      <c r="N49" s="28"/>
      <c r="O49" s="28"/>
      <c r="P49" s="28"/>
      <c r="Q49" s="28"/>
      <c r="R49" s="72"/>
      <c r="S49" s="69">
        <f t="shared" si="8"/>
        <v>390</v>
      </c>
      <c r="T49" s="95">
        <f t="shared" si="9"/>
        <v>0.76470588235294112</v>
      </c>
      <c r="U49" s="101" t="s">
        <v>168</v>
      </c>
      <c r="V49" s="102"/>
    </row>
    <row r="50" spans="1:22" ht="15.75" thickBot="1" x14ac:dyDescent="0.3">
      <c r="A50" s="39">
        <v>49</v>
      </c>
      <c r="B50" s="13"/>
      <c r="C50" s="14"/>
      <c r="D50" s="19" t="s">
        <v>65</v>
      </c>
      <c r="E50" s="19"/>
      <c r="F50" s="19"/>
      <c r="G50" s="19" t="s">
        <v>14</v>
      </c>
      <c r="H50" s="8"/>
      <c r="J50" s="67" t="s">
        <v>143</v>
      </c>
      <c r="K50" s="99" t="s">
        <v>172</v>
      </c>
      <c r="L50" s="28"/>
      <c r="M50" s="28"/>
      <c r="N50" s="28"/>
      <c r="O50" s="28"/>
      <c r="P50" s="28"/>
      <c r="Q50" s="28"/>
      <c r="R50" s="72"/>
      <c r="S50" s="69">
        <f t="shared" si="8"/>
        <v>413</v>
      </c>
      <c r="T50" s="95">
        <f t="shared" si="9"/>
        <v>0.80980392156862746</v>
      </c>
      <c r="U50" s="101" t="s">
        <v>166</v>
      </c>
      <c r="V50" s="102"/>
    </row>
    <row r="51" spans="1:22" ht="15.75" thickBot="1" x14ac:dyDescent="0.3">
      <c r="A51" s="39">
        <v>50</v>
      </c>
      <c r="B51" s="17" t="s">
        <v>66</v>
      </c>
      <c r="C51" s="18"/>
      <c r="D51" s="18"/>
      <c r="E51" s="18"/>
      <c r="F51" s="18"/>
      <c r="G51" s="18" t="s">
        <v>14</v>
      </c>
      <c r="H51" s="8"/>
      <c r="J51" s="67" t="s">
        <v>144</v>
      </c>
      <c r="K51" s="99" t="s">
        <v>173</v>
      </c>
      <c r="L51" s="28"/>
      <c r="M51" s="28"/>
      <c r="N51" s="28"/>
      <c r="O51" s="28"/>
      <c r="P51" s="28"/>
      <c r="Q51" s="28"/>
      <c r="R51" s="72"/>
      <c r="S51" s="69">
        <f t="shared" si="8"/>
        <v>386</v>
      </c>
      <c r="T51" s="95">
        <f t="shared" si="9"/>
        <v>0.75686274509803919</v>
      </c>
      <c r="U51" s="101" t="s">
        <v>168</v>
      </c>
      <c r="V51" s="102"/>
    </row>
    <row r="52" spans="1:22" ht="15.75" thickBot="1" x14ac:dyDescent="0.3">
      <c r="A52" s="39">
        <v>51</v>
      </c>
      <c r="B52" s="17" t="s">
        <v>9</v>
      </c>
      <c r="C52" s="18"/>
      <c r="D52" s="18"/>
      <c r="E52" s="18"/>
      <c r="F52" s="18"/>
      <c r="G52" s="18" t="s">
        <v>14</v>
      </c>
      <c r="H52" s="8"/>
      <c r="J52" s="67" t="s">
        <v>145</v>
      </c>
      <c r="K52" s="99" t="s">
        <v>174</v>
      </c>
      <c r="L52" s="28"/>
      <c r="M52" s="28"/>
      <c r="N52" s="28"/>
      <c r="O52" s="28"/>
      <c r="P52" s="28"/>
      <c r="Q52" s="28"/>
      <c r="R52" s="72"/>
      <c r="S52" s="69">
        <f t="shared" si="8"/>
        <v>399</v>
      </c>
      <c r="T52" s="95">
        <f t="shared" si="9"/>
        <v>0.78235294117647058</v>
      </c>
      <c r="U52" s="101" t="s">
        <v>168</v>
      </c>
      <c r="V52" s="102"/>
    </row>
    <row r="53" spans="1:22" ht="15.75" thickBot="1" x14ac:dyDescent="0.3">
      <c r="A53" s="39">
        <v>52</v>
      </c>
      <c r="B53" s="13"/>
      <c r="C53" s="14"/>
      <c r="D53" s="19" t="s">
        <v>67</v>
      </c>
      <c r="E53" s="19"/>
      <c r="F53" s="19"/>
      <c r="G53" s="19" t="s">
        <v>14</v>
      </c>
      <c r="H53" s="8"/>
      <c r="J53" s="67" t="s">
        <v>146</v>
      </c>
      <c r="K53" s="99" t="s">
        <v>175</v>
      </c>
      <c r="L53" s="28"/>
      <c r="M53" s="28"/>
      <c r="N53" s="28"/>
      <c r="O53" s="28"/>
      <c r="P53" s="28"/>
      <c r="Q53" s="28"/>
      <c r="R53" s="72"/>
      <c r="S53" s="69">
        <f t="shared" si="8"/>
        <v>402</v>
      </c>
      <c r="T53" s="95">
        <f t="shared" si="9"/>
        <v>0.78823529411764703</v>
      </c>
      <c r="U53" s="101" t="s">
        <v>168</v>
      </c>
      <c r="V53" s="102"/>
    </row>
    <row r="54" spans="1:22" ht="15.75" thickBot="1" x14ac:dyDescent="0.3">
      <c r="A54" s="39">
        <v>53</v>
      </c>
      <c r="B54" s="13"/>
      <c r="C54" s="14"/>
      <c r="D54" s="14"/>
      <c r="E54" s="14"/>
      <c r="F54" s="31" t="s">
        <v>68</v>
      </c>
      <c r="G54" s="31" t="s">
        <v>14</v>
      </c>
      <c r="H54" s="8"/>
      <c r="J54" s="67" t="s">
        <v>147</v>
      </c>
      <c r="K54" s="99" t="s">
        <v>176</v>
      </c>
      <c r="L54" s="28"/>
      <c r="M54" s="28"/>
      <c r="N54" s="28"/>
      <c r="O54" s="28"/>
      <c r="P54" s="28"/>
      <c r="Q54" s="28"/>
      <c r="R54" s="72"/>
      <c r="S54" s="69">
        <f t="shared" si="8"/>
        <v>398</v>
      </c>
      <c r="T54" s="95">
        <f t="shared" si="9"/>
        <v>0.7803921568627451</v>
      </c>
      <c r="U54" s="101" t="s">
        <v>168</v>
      </c>
      <c r="V54" s="102"/>
    </row>
    <row r="55" spans="1:22" ht="15.75" thickBot="1" x14ac:dyDescent="0.3">
      <c r="A55" s="39">
        <v>54</v>
      </c>
      <c r="B55" s="13"/>
      <c r="C55" s="14"/>
      <c r="D55" s="15" t="s">
        <v>69</v>
      </c>
      <c r="E55" s="15"/>
      <c r="F55" s="15"/>
      <c r="G55" s="15"/>
      <c r="H55" s="16" t="s">
        <v>32</v>
      </c>
      <c r="J55" s="67" t="s">
        <v>148</v>
      </c>
      <c r="K55" s="99" t="s">
        <v>177</v>
      </c>
      <c r="L55" s="28"/>
      <c r="M55" s="28"/>
      <c r="N55" s="28"/>
      <c r="O55" s="28"/>
      <c r="P55" s="28"/>
      <c r="Q55" s="28"/>
      <c r="R55" s="72"/>
      <c r="S55" s="69">
        <f t="shared" si="8"/>
        <v>379</v>
      </c>
      <c r="T55" s="95">
        <f t="shared" si="9"/>
        <v>0.74313725490196081</v>
      </c>
      <c r="U55" s="101" t="s">
        <v>168</v>
      </c>
      <c r="V55" s="102"/>
    </row>
    <row r="56" spans="1:22" ht="15.75" thickBot="1" x14ac:dyDescent="0.3">
      <c r="A56" s="39">
        <v>55</v>
      </c>
      <c r="B56" s="13"/>
      <c r="C56" s="14"/>
      <c r="D56" s="14"/>
      <c r="E56" s="29" t="s">
        <v>70</v>
      </c>
      <c r="F56" s="29"/>
      <c r="G56" s="29"/>
      <c r="H56" s="30" t="s">
        <v>5</v>
      </c>
      <c r="J56" s="67" t="s">
        <v>149</v>
      </c>
      <c r="K56" s="99" t="s">
        <v>178</v>
      </c>
      <c r="L56" s="28"/>
      <c r="M56" s="28"/>
      <c r="N56" s="28"/>
      <c r="O56" s="28"/>
      <c r="P56" s="28"/>
      <c r="Q56" s="28"/>
      <c r="R56" s="72"/>
      <c r="S56" s="69">
        <f t="shared" si="8"/>
        <v>398</v>
      </c>
      <c r="T56" s="95">
        <f t="shared" si="9"/>
        <v>0.7803921568627451</v>
      </c>
      <c r="U56" s="101" t="s">
        <v>168</v>
      </c>
      <c r="V56" s="102"/>
    </row>
    <row r="57" spans="1:22" ht="15.75" thickBot="1" x14ac:dyDescent="0.3">
      <c r="A57" s="39">
        <v>56</v>
      </c>
      <c r="B57" s="13"/>
      <c r="C57" s="14"/>
      <c r="D57" s="19" t="s">
        <v>71</v>
      </c>
      <c r="E57" s="19"/>
      <c r="F57" s="19"/>
      <c r="G57" s="19" t="s">
        <v>14</v>
      </c>
      <c r="H57" s="8"/>
      <c r="J57" s="67" t="s">
        <v>150</v>
      </c>
      <c r="K57" s="99" t="s">
        <v>179</v>
      </c>
      <c r="L57" s="28"/>
      <c r="M57" s="28"/>
      <c r="N57" s="28"/>
      <c r="O57" s="28"/>
      <c r="P57" s="28"/>
      <c r="Q57" s="28"/>
      <c r="R57" s="72"/>
      <c r="S57" s="69">
        <f t="shared" si="8"/>
        <v>401</v>
      </c>
      <c r="T57" s="95">
        <f t="shared" si="9"/>
        <v>0.78627450980392155</v>
      </c>
      <c r="U57" s="101" t="s">
        <v>168</v>
      </c>
      <c r="V57" s="102"/>
    </row>
    <row r="58" spans="1:22" ht="15.75" thickBot="1" x14ac:dyDescent="0.3">
      <c r="A58" s="39">
        <v>57</v>
      </c>
      <c r="B58" s="13"/>
      <c r="C58" s="14"/>
      <c r="D58" s="19" t="s">
        <v>72</v>
      </c>
      <c r="E58" s="19"/>
      <c r="F58" s="19"/>
      <c r="G58" s="19" t="s">
        <v>14</v>
      </c>
      <c r="H58" s="8"/>
      <c r="J58" s="67" t="s">
        <v>151</v>
      </c>
      <c r="K58" s="99" t="s">
        <v>180</v>
      </c>
      <c r="L58" s="28"/>
      <c r="M58" s="28"/>
      <c r="N58" s="28"/>
      <c r="O58" s="28"/>
      <c r="P58" s="28"/>
      <c r="Q58" s="28"/>
      <c r="R58" s="72"/>
      <c r="S58" s="69">
        <f t="shared" si="8"/>
        <v>387</v>
      </c>
      <c r="T58" s="95">
        <f t="shared" si="9"/>
        <v>0.75882352941176467</v>
      </c>
      <c r="U58" s="101" t="s">
        <v>168</v>
      </c>
      <c r="V58" s="102"/>
    </row>
    <row r="59" spans="1:22" ht="15.75" thickBot="1" x14ac:dyDescent="0.3">
      <c r="A59" s="39">
        <v>58</v>
      </c>
      <c r="B59" s="24" t="s">
        <v>73</v>
      </c>
      <c r="C59" s="26"/>
      <c r="D59" s="26"/>
      <c r="E59" s="26"/>
      <c r="F59" s="26"/>
      <c r="G59" s="26"/>
      <c r="H59" s="27" t="s">
        <v>35</v>
      </c>
      <c r="J59" s="67" t="s">
        <v>152</v>
      </c>
      <c r="K59" s="99" t="s">
        <v>181</v>
      </c>
      <c r="L59" s="28"/>
      <c r="M59" s="28"/>
      <c r="N59" s="28"/>
      <c r="O59" s="28"/>
      <c r="P59" s="28"/>
      <c r="Q59" s="28"/>
      <c r="R59" s="72"/>
      <c r="S59" s="69">
        <f t="shared" si="8"/>
        <v>399</v>
      </c>
      <c r="T59" s="95">
        <f t="shared" si="9"/>
        <v>0.78235294117647058</v>
      </c>
      <c r="U59" s="101" t="s">
        <v>168</v>
      </c>
      <c r="V59" s="102"/>
    </row>
    <row r="60" spans="1:22" ht="15.75" thickBot="1" x14ac:dyDescent="0.3">
      <c r="A60" s="39">
        <v>59</v>
      </c>
      <c r="B60" s="13"/>
      <c r="C60" s="14"/>
      <c r="D60" s="15" t="s">
        <v>74</v>
      </c>
      <c r="E60" s="15"/>
      <c r="F60" s="15"/>
      <c r="G60" s="15"/>
      <c r="H60" s="16" t="s">
        <v>10</v>
      </c>
      <c r="J60" s="67" t="s">
        <v>153</v>
      </c>
      <c r="K60" s="99" t="s">
        <v>194</v>
      </c>
      <c r="L60" s="28"/>
      <c r="M60" s="28"/>
      <c r="N60" s="28"/>
      <c r="O60" s="28"/>
      <c r="P60" s="28"/>
      <c r="Q60" s="28"/>
      <c r="R60" s="72"/>
      <c r="S60" s="69">
        <f t="shared" si="8"/>
        <v>391</v>
      </c>
      <c r="T60" s="95">
        <f t="shared" si="9"/>
        <v>0.76666666666666672</v>
      </c>
      <c r="U60" s="101" t="s">
        <v>168</v>
      </c>
      <c r="V60" s="102"/>
    </row>
    <row r="61" spans="1:22" ht="15.75" thickBot="1" x14ac:dyDescent="0.3">
      <c r="A61" s="39">
        <v>60</v>
      </c>
      <c r="B61" s="24" t="s">
        <v>75</v>
      </c>
      <c r="C61" s="26"/>
      <c r="D61" s="26"/>
      <c r="E61" s="26"/>
      <c r="F61" s="26"/>
      <c r="G61" s="26"/>
      <c r="H61" s="27" t="s">
        <v>39</v>
      </c>
      <c r="J61" s="67" t="s">
        <v>154</v>
      </c>
      <c r="K61" s="99" t="s">
        <v>182</v>
      </c>
      <c r="L61" s="28"/>
      <c r="M61" s="28"/>
      <c r="N61" s="28"/>
      <c r="O61" s="28"/>
      <c r="P61" s="28"/>
      <c r="Q61" s="28"/>
      <c r="R61" s="72"/>
      <c r="S61" s="69">
        <f t="shared" si="8"/>
        <v>354</v>
      </c>
      <c r="T61" s="95">
        <f t="shared" si="9"/>
        <v>0.69411764705882351</v>
      </c>
      <c r="U61" s="101" t="s">
        <v>168</v>
      </c>
      <c r="V61" s="102"/>
    </row>
    <row r="62" spans="1:22" ht="15.75" thickBot="1" x14ac:dyDescent="0.3">
      <c r="A62" s="39">
        <v>61</v>
      </c>
      <c r="B62" s="24" t="s">
        <v>76</v>
      </c>
      <c r="C62" s="26"/>
      <c r="D62" s="26"/>
      <c r="E62" s="26"/>
      <c r="F62" s="26"/>
      <c r="G62" s="26"/>
      <c r="H62" s="27" t="s">
        <v>10</v>
      </c>
      <c r="J62" s="67" t="s">
        <v>155</v>
      </c>
      <c r="K62" s="99" t="s">
        <v>183</v>
      </c>
      <c r="L62" s="28"/>
      <c r="M62" s="28"/>
      <c r="N62" s="28"/>
      <c r="O62" s="28"/>
      <c r="P62" s="28"/>
      <c r="Q62" s="28"/>
      <c r="R62" s="72"/>
      <c r="S62" s="69">
        <f t="shared" si="8"/>
        <v>346</v>
      </c>
      <c r="T62" s="95">
        <f t="shared" si="9"/>
        <v>0.67843137254901964</v>
      </c>
      <c r="U62" s="101" t="s">
        <v>168</v>
      </c>
      <c r="V62" s="102"/>
    </row>
    <row r="63" spans="1:22" ht="15.75" thickBot="1" x14ac:dyDescent="0.3">
      <c r="A63" s="39">
        <v>62</v>
      </c>
      <c r="B63" s="13"/>
      <c r="C63" s="14"/>
      <c r="D63" s="19" t="s">
        <v>77</v>
      </c>
      <c r="E63" s="19"/>
      <c r="F63" s="19"/>
      <c r="G63" s="19" t="s">
        <v>14</v>
      </c>
      <c r="H63" s="8"/>
      <c r="J63" s="67" t="s">
        <v>156</v>
      </c>
      <c r="K63" s="99" t="s">
        <v>184</v>
      </c>
      <c r="L63" s="28"/>
      <c r="M63" s="28"/>
      <c r="N63" s="28"/>
      <c r="O63" s="28"/>
      <c r="P63" s="28"/>
      <c r="Q63" s="28"/>
      <c r="R63" s="72"/>
      <c r="S63" s="69">
        <f t="shared" si="8"/>
        <v>355</v>
      </c>
      <c r="T63" s="95">
        <f t="shared" si="9"/>
        <v>0.69607843137254899</v>
      </c>
      <c r="U63" s="101" t="s">
        <v>168</v>
      </c>
      <c r="V63" s="102"/>
    </row>
    <row r="64" spans="1:22" ht="15.75" thickBot="1" x14ac:dyDescent="0.3">
      <c r="A64" s="39">
        <v>63</v>
      </c>
      <c r="B64" s="13"/>
      <c r="C64" s="14"/>
      <c r="D64" s="14"/>
      <c r="E64" s="14"/>
      <c r="F64" s="32" t="s">
        <v>78</v>
      </c>
      <c r="G64" s="32"/>
      <c r="H64" s="33" t="s">
        <v>35</v>
      </c>
      <c r="J64" s="67" t="s">
        <v>157</v>
      </c>
      <c r="K64" s="99" t="s">
        <v>185</v>
      </c>
      <c r="L64" s="28"/>
      <c r="M64" s="28"/>
      <c r="N64" s="28"/>
      <c r="O64" s="28"/>
      <c r="P64" s="28"/>
      <c r="Q64" s="28"/>
      <c r="R64" s="72"/>
      <c r="S64" s="69">
        <f t="shared" si="8"/>
        <v>363</v>
      </c>
      <c r="T64" s="95">
        <f>S64/510</f>
        <v>0.71176470588235297</v>
      </c>
      <c r="U64" s="101" t="s">
        <v>168</v>
      </c>
      <c r="V64" s="102"/>
    </row>
    <row r="65" spans="1:22" ht="15.75" thickBot="1" x14ac:dyDescent="0.3">
      <c r="A65" s="39">
        <v>64</v>
      </c>
      <c r="B65" s="17" t="s">
        <v>79</v>
      </c>
      <c r="C65" s="18"/>
      <c r="D65" s="18"/>
      <c r="E65" s="18"/>
      <c r="F65" s="18"/>
      <c r="G65" s="18" t="s">
        <v>14</v>
      </c>
      <c r="H65" s="8"/>
      <c r="J65" s="67" t="s">
        <v>158</v>
      </c>
      <c r="K65" s="99" t="s">
        <v>186</v>
      </c>
      <c r="L65" s="28"/>
      <c r="M65" s="28"/>
      <c r="N65" s="28"/>
      <c r="O65" s="28"/>
      <c r="P65" s="28"/>
      <c r="Q65" s="28"/>
      <c r="R65" s="72"/>
      <c r="S65" s="69">
        <f t="shared" si="8"/>
        <v>366</v>
      </c>
      <c r="T65" s="95">
        <f t="shared" si="9"/>
        <v>0.71764705882352942</v>
      </c>
      <c r="U65" s="101" t="s">
        <v>168</v>
      </c>
      <c r="V65" s="102"/>
    </row>
    <row r="66" spans="1:22" ht="15.75" thickBot="1" x14ac:dyDescent="0.3">
      <c r="A66" s="39">
        <v>65</v>
      </c>
      <c r="B66" s="13"/>
      <c r="C66" s="14"/>
      <c r="D66" s="15" t="s">
        <v>80</v>
      </c>
      <c r="E66" s="15"/>
      <c r="F66" s="15"/>
      <c r="G66" s="15"/>
      <c r="H66" s="16" t="s">
        <v>11</v>
      </c>
      <c r="J66" s="67" t="s">
        <v>159</v>
      </c>
      <c r="K66" s="99" t="s">
        <v>187</v>
      </c>
      <c r="L66" s="28"/>
      <c r="M66" s="28"/>
      <c r="N66" s="28"/>
      <c r="O66" s="28"/>
      <c r="P66" s="28"/>
      <c r="Q66" s="28"/>
      <c r="R66" s="72"/>
      <c r="S66" s="69">
        <f t="shared" si="8"/>
        <v>375</v>
      </c>
      <c r="T66" s="95">
        <f t="shared" si="9"/>
        <v>0.73529411764705888</v>
      </c>
      <c r="U66" s="101" t="s">
        <v>168</v>
      </c>
      <c r="V66" s="102"/>
    </row>
    <row r="67" spans="1:22" ht="15.75" thickBot="1" x14ac:dyDescent="0.3">
      <c r="A67" s="39">
        <v>66</v>
      </c>
      <c r="B67" s="17" t="s">
        <v>81</v>
      </c>
      <c r="C67" s="18"/>
      <c r="D67" s="18"/>
      <c r="E67" s="18"/>
      <c r="F67" s="18"/>
      <c r="G67" s="18" t="s">
        <v>14</v>
      </c>
      <c r="H67" s="8"/>
      <c r="J67" s="68" t="s">
        <v>160</v>
      </c>
      <c r="K67" s="100" t="s">
        <v>188</v>
      </c>
      <c r="L67" s="73"/>
      <c r="M67" s="73"/>
      <c r="N67" s="73"/>
      <c r="O67" s="73"/>
      <c r="P67" s="73"/>
      <c r="Q67" s="73"/>
      <c r="R67" s="74"/>
      <c r="S67" s="97">
        <f t="shared" si="8"/>
        <v>390</v>
      </c>
      <c r="T67" s="96">
        <f t="shared" si="9"/>
        <v>0.76470588235294112</v>
      </c>
      <c r="U67" s="101" t="s">
        <v>168</v>
      </c>
      <c r="V67" s="102"/>
    </row>
    <row r="68" spans="1:22" x14ac:dyDescent="0.25">
      <c r="A68" s="39">
        <v>67</v>
      </c>
      <c r="B68" s="13"/>
      <c r="C68" s="14"/>
      <c r="D68" s="19" t="s">
        <v>82</v>
      </c>
      <c r="E68" s="19"/>
      <c r="F68" s="19"/>
      <c r="G68" s="19" t="s">
        <v>14</v>
      </c>
      <c r="H68" s="8"/>
    </row>
    <row r="69" spans="1:22" x14ac:dyDescent="0.25">
      <c r="A69" s="39">
        <v>68</v>
      </c>
      <c r="B69" s="13"/>
      <c r="C69" s="14"/>
      <c r="D69" s="19" t="s">
        <v>96</v>
      </c>
      <c r="E69" s="19"/>
      <c r="F69" s="19"/>
      <c r="G69" s="19" t="s">
        <v>14</v>
      </c>
      <c r="H69" s="8"/>
      <c r="Q69" t="s">
        <v>193</v>
      </c>
    </row>
    <row r="70" spans="1:22" x14ac:dyDescent="0.25">
      <c r="A70" s="39">
        <v>69</v>
      </c>
      <c r="B70" s="13"/>
      <c r="C70" s="14"/>
      <c r="D70" s="15" t="s">
        <v>83</v>
      </c>
      <c r="E70" s="15"/>
      <c r="F70" s="15"/>
      <c r="G70" s="15"/>
      <c r="H70" s="16" t="s">
        <v>11</v>
      </c>
      <c r="Q70" t="s">
        <v>192</v>
      </c>
    </row>
    <row r="71" spans="1:22" x14ac:dyDescent="0.25">
      <c r="A71" s="39">
        <v>70</v>
      </c>
      <c r="B71" s="13"/>
      <c r="C71" s="14"/>
      <c r="D71" s="19" t="s">
        <v>84</v>
      </c>
      <c r="E71" s="19"/>
      <c r="F71" s="19"/>
      <c r="G71" s="19" t="s">
        <v>14</v>
      </c>
      <c r="H71" s="16"/>
    </row>
    <row r="72" spans="1:22" x14ac:dyDescent="0.25">
      <c r="A72" s="39">
        <v>71</v>
      </c>
      <c r="B72" s="13"/>
      <c r="C72" s="14"/>
      <c r="D72" s="15" t="s">
        <v>85</v>
      </c>
      <c r="E72" s="15"/>
      <c r="F72" s="15"/>
      <c r="G72" s="15"/>
      <c r="H72" s="16" t="s">
        <v>32</v>
      </c>
    </row>
    <row r="73" spans="1:22" x14ac:dyDescent="0.25">
      <c r="A73" s="39">
        <v>72</v>
      </c>
      <c r="B73" s="13"/>
      <c r="C73" s="14"/>
      <c r="D73" s="19" t="s">
        <v>86</v>
      </c>
      <c r="E73" s="19"/>
      <c r="F73" s="19"/>
      <c r="G73" s="19" t="s">
        <v>14</v>
      </c>
      <c r="H73" s="8"/>
    </row>
    <row r="74" spans="1:22" x14ac:dyDescent="0.25">
      <c r="A74" s="39">
        <v>73</v>
      </c>
      <c r="B74" s="13"/>
      <c r="C74" s="14"/>
      <c r="D74" s="19" t="s">
        <v>87</v>
      </c>
      <c r="E74" s="19"/>
      <c r="F74" s="19"/>
      <c r="G74" s="19" t="s">
        <v>14</v>
      </c>
      <c r="H74" s="8"/>
    </row>
    <row r="75" spans="1:22" x14ac:dyDescent="0.25">
      <c r="A75" s="39">
        <v>74</v>
      </c>
      <c r="B75" s="13"/>
      <c r="C75" s="14"/>
      <c r="D75" s="19" t="s">
        <v>88</v>
      </c>
      <c r="E75" s="19"/>
      <c r="F75" s="19"/>
      <c r="G75" s="19" t="s">
        <v>14</v>
      </c>
      <c r="H75" s="8"/>
    </row>
    <row r="76" spans="1:22" x14ac:dyDescent="0.25">
      <c r="A76" s="39">
        <v>75</v>
      </c>
      <c r="B76" s="13"/>
      <c r="C76" s="14"/>
      <c r="D76" s="14"/>
      <c r="E76" s="34" t="s">
        <v>89</v>
      </c>
      <c r="F76" s="34"/>
      <c r="G76" s="34" t="s">
        <v>14</v>
      </c>
      <c r="H76" s="8"/>
    </row>
    <row r="77" spans="1:22" x14ac:dyDescent="0.25">
      <c r="A77" s="39">
        <v>76</v>
      </c>
      <c r="B77" s="13"/>
      <c r="C77" s="14"/>
      <c r="D77" s="19" t="s">
        <v>90</v>
      </c>
      <c r="E77" s="19"/>
      <c r="F77" s="19"/>
      <c r="G77" s="19" t="s">
        <v>14</v>
      </c>
      <c r="H77" s="8"/>
    </row>
    <row r="78" spans="1:22" x14ac:dyDescent="0.25">
      <c r="A78" s="39">
        <v>77</v>
      </c>
      <c r="B78" s="13"/>
      <c r="C78" s="14"/>
      <c r="D78" s="19" t="s">
        <v>91</v>
      </c>
      <c r="E78" s="19"/>
      <c r="F78" s="19"/>
      <c r="G78" s="19" t="s">
        <v>14</v>
      </c>
      <c r="H78" s="8"/>
    </row>
    <row r="79" spans="1:22" x14ac:dyDescent="0.25">
      <c r="A79" s="39">
        <v>78</v>
      </c>
      <c r="B79" s="13"/>
      <c r="C79" s="14"/>
      <c r="D79" s="19" t="s">
        <v>92</v>
      </c>
      <c r="E79" s="19"/>
      <c r="F79" s="19"/>
      <c r="G79" s="19" t="s">
        <v>14</v>
      </c>
      <c r="H79" s="8"/>
    </row>
    <row r="80" spans="1:22" x14ac:dyDescent="0.25">
      <c r="A80" s="39">
        <v>79</v>
      </c>
      <c r="B80" s="13"/>
      <c r="C80" s="14"/>
      <c r="D80" s="15" t="s">
        <v>93</v>
      </c>
      <c r="E80" s="15"/>
      <c r="F80" s="15"/>
      <c r="G80" s="15"/>
      <c r="H80" s="16" t="s">
        <v>94</v>
      </c>
    </row>
    <row r="81" spans="1:11" x14ac:dyDescent="0.25">
      <c r="A81" s="39">
        <v>80</v>
      </c>
      <c r="B81" s="13"/>
      <c r="C81" s="14"/>
      <c r="D81" s="19" t="s">
        <v>95</v>
      </c>
      <c r="E81" s="19"/>
      <c r="F81" s="19"/>
      <c r="G81" s="19" t="s">
        <v>14</v>
      </c>
      <c r="H81" s="8"/>
    </row>
    <row r="82" spans="1:11" x14ac:dyDescent="0.25">
      <c r="A82" s="39">
        <v>81</v>
      </c>
      <c r="B82" s="13"/>
      <c r="C82" s="14"/>
      <c r="D82" s="19" t="s">
        <v>97</v>
      </c>
      <c r="E82" s="19"/>
      <c r="F82" s="19"/>
      <c r="G82" s="19" t="s">
        <v>14</v>
      </c>
      <c r="H82" s="8"/>
    </row>
    <row r="83" spans="1:11" x14ac:dyDescent="0.25">
      <c r="A83" s="39">
        <v>82</v>
      </c>
      <c r="B83" s="13"/>
      <c r="C83" s="14"/>
      <c r="D83" s="14"/>
      <c r="E83" s="28"/>
      <c r="F83" s="31" t="s">
        <v>98</v>
      </c>
      <c r="G83" s="31" t="s">
        <v>14</v>
      </c>
      <c r="H83" s="8"/>
    </row>
    <row r="84" spans="1:11" x14ac:dyDescent="0.25">
      <c r="A84" s="39">
        <v>83</v>
      </c>
      <c r="B84" s="13"/>
      <c r="C84" s="14"/>
      <c r="D84" s="19" t="s">
        <v>99</v>
      </c>
      <c r="E84" s="19"/>
      <c r="F84" s="19"/>
      <c r="G84" s="19" t="s">
        <v>14</v>
      </c>
      <c r="H84" s="8"/>
    </row>
    <row r="85" spans="1:11" x14ac:dyDescent="0.25">
      <c r="A85" s="39">
        <v>84</v>
      </c>
      <c r="B85" s="24" t="s">
        <v>100</v>
      </c>
      <c r="C85" s="26"/>
      <c r="D85" s="26"/>
      <c r="E85" s="26"/>
      <c r="F85" s="26"/>
      <c r="G85" s="26"/>
      <c r="H85" s="27" t="s">
        <v>10</v>
      </c>
    </row>
    <row r="86" spans="1:11" x14ac:dyDescent="0.25">
      <c r="A86" s="39">
        <v>85</v>
      </c>
      <c r="B86" s="13"/>
      <c r="C86" s="14"/>
      <c r="D86" s="19" t="s">
        <v>101</v>
      </c>
      <c r="E86" s="19"/>
      <c r="F86" s="19"/>
      <c r="G86" s="19" t="s">
        <v>14</v>
      </c>
      <c r="H86" s="8"/>
    </row>
    <row r="87" spans="1:11" x14ac:dyDescent="0.25">
      <c r="A87" s="39">
        <v>86</v>
      </c>
      <c r="B87" s="13"/>
      <c r="C87" s="14"/>
      <c r="D87" s="15" t="s">
        <v>102</v>
      </c>
      <c r="E87" s="15"/>
      <c r="F87" s="15"/>
      <c r="G87" s="15"/>
      <c r="H87" s="16" t="s">
        <v>10</v>
      </c>
    </row>
    <row r="88" spans="1:11" x14ac:dyDescent="0.25">
      <c r="A88" s="39">
        <v>87</v>
      </c>
      <c r="B88" s="17" t="s">
        <v>103</v>
      </c>
      <c r="C88" s="18"/>
      <c r="D88" s="18"/>
      <c r="E88" s="18"/>
      <c r="F88" s="18"/>
      <c r="G88" s="18" t="s">
        <v>14</v>
      </c>
      <c r="H88" s="8"/>
    </row>
    <row r="89" spans="1:11" x14ac:dyDescent="0.25">
      <c r="A89" s="39">
        <v>88</v>
      </c>
      <c r="B89" s="17" t="s">
        <v>104</v>
      </c>
      <c r="C89" s="18"/>
      <c r="D89" s="18"/>
      <c r="E89" s="18"/>
      <c r="F89" s="18"/>
      <c r="G89" s="18" t="s">
        <v>14</v>
      </c>
      <c r="H89" s="8"/>
    </row>
    <row r="90" spans="1:11" x14ac:dyDescent="0.25">
      <c r="A90" s="39">
        <v>89</v>
      </c>
      <c r="B90" s="13"/>
      <c r="C90" s="14"/>
      <c r="D90" s="19" t="s">
        <v>105</v>
      </c>
      <c r="E90" s="19"/>
      <c r="F90" s="19"/>
      <c r="G90" s="19" t="s">
        <v>14</v>
      </c>
      <c r="H90" s="8"/>
    </row>
    <row r="91" spans="1:11" x14ac:dyDescent="0.25">
      <c r="A91" s="39">
        <v>90</v>
      </c>
      <c r="B91" s="13"/>
      <c r="C91" s="14"/>
      <c r="D91" s="19" t="s">
        <v>106</v>
      </c>
      <c r="E91" s="19"/>
      <c r="F91" s="19"/>
      <c r="G91" s="19" t="s">
        <v>14</v>
      </c>
      <c r="H91" s="8"/>
    </row>
    <row r="92" spans="1:11" x14ac:dyDescent="0.25">
      <c r="A92" s="39">
        <v>91</v>
      </c>
      <c r="B92" s="13"/>
      <c r="C92" s="14"/>
      <c r="D92" s="14"/>
      <c r="E92" s="14"/>
      <c r="F92" s="31" t="s">
        <v>107</v>
      </c>
      <c r="G92" s="31" t="s">
        <v>14</v>
      </c>
      <c r="H92" s="8"/>
    </row>
    <row r="93" spans="1:11" x14ac:dyDescent="0.25">
      <c r="A93" s="39">
        <v>92</v>
      </c>
      <c r="B93" s="17" t="s">
        <v>108</v>
      </c>
      <c r="C93" s="18"/>
      <c r="D93" s="18"/>
      <c r="E93" s="18"/>
      <c r="F93" s="18"/>
      <c r="G93" s="18" t="s">
        <v>14</v>
      </c>
      <c r="H93" s="8"/>
    </row>
    <row r="94" spans="1:11" x14ac:dyDescent="0.25">
      <c r="A94" s="39">
        <v>93</v>
      </c>
      <c r="B94" s="13"/>
      <c r="C94" s="14"/>
      <c r="D94" s="14"/>
      <c r="E94" s="14"/>
      <c r="F94" s="31" t="s">
        <v>109</v>
      </c>
      <c r="G94" s="31" t="s">
        <v>14</v>
      </c>
      <c r="H94" s="8"/>
    </row>
    <row r="95" spans="1:11" x14ac:dyDescent="0.25">
      <c r="A95" s="39">
        <v>94</v>
      </c>
      <c r="B95" s="13"/>
      <c r="C95" s="14"/>
      <c r="D95" s="14"/>
      <c r="E95" s="14"/>
      <c r="F95" s="32" t="s">
        <v>110</v>
      </c>
      <c r="G95" s="32"/>
      <c r="H95" s="33" t="s">
        <v>10</v>
      </c>
    </row>
    <row r="96" spans="1:11" x14ac:dyDescent="0.25">
      <c r="A96" s="39">
        <v>95</v>
      </c>
      <c r="B96" s="13"/>
      <c r="C96" s="14"/>
      <c r="D96" s="19" t="s">
        <v>111</v>
      </c>
      <c r="E96" s="19"/>
      <c r="F96" s="19"/>
      <c r="G96" s="19" t="s">
        <v>14</v>
      </c>
      <c r="H96" s="8"/>
      <c r="K96" t="s">
        <v>124</v>
      </c>
    </row>
    <row r="97" spans="1:8" x14ac:dyDescent="0.25">
      <c r="A97" s="39">
        <v>96</v>
      </c>
      <c r="B97" s="17" t="s">
        <v>112</v>
      </c>
      <c r="C97" s="18"/>
      <c r="D97" s="18"/>
      <c r="E97" s="18"/>
      <c r="F97" s="18"/>
      <c r="G97" s="18" t="s">
        <v>14</v>
      </c>
      <c r="H97" s="8"/>
    </row>
    <row r="98" spans="1:8" x14ac:dyDescent="0.25">
      <c r="A98" s="39">
        <v>97</v>
      </c>
      <c r="B98" s="13"/>
      <c r="C98" s="14"/>
      <c r="D98" s="19" t="s">
        <v>113</v>
      </c>
      <c r="E98" s="19"/>
      <c r="F98" s="19"/>
      <c r="G98" s="19" t="s">
        <v>14</v>
      </c>
      <c r="H98" s="8"/>
    </row>
    <row r="99" spans="1:8" x14ac:dyDescent="0.25">
      <c r="A99" s="39">
        <v>98</v>
      </c>
      <c r="B99" s="13"/>
      <c r="C99" s="20" t="s">
        <v>114</v>
      </c>
      <c r="D99" s="20"/>
      <c r="E99" s="20"/>
      <c r="F99" s="20"/>
      <c r="G99" s="20"/>
      <c r="H99" s="22" t="s">
        <v>115</v>
      </c>
    </row>
    <row r="100" spans="1:8" x14ac:dyDescent="0.25">
      <c r="A100" s="85">
        <v>99</v>
      </c>
      <c r="B100" s="86"/>
      <c r="C100" s="87"/>
      <c r="D100" s="15" t="s">
        <v>69</v>
      </c>
      <c r="E100" s="15"/>
      <c r="F100" s="15"/>
      <c r="G100" s="15"/>
      <c r="H100" s="16" t="s">
        <v>32</v>
      </c>
    </row>
    <row r="101" spans="1:8" x14ac:dyDescent="0.25">
      <c r="A101" s="39">
        <v>100</v>
      </c>
      <c r="B101" s="17" t="s">
        <v>116</v>
      </c>
      <c r="C101" s="18"/>
      <c r="D101" s="18"/>
      <c r="E101" s="18"/>
      <c r="F101" s="18"/>
      <c r="G101" s="18" t="s">
        <v>14</v>
      </c>
      <c r="H101" s="8"/>
    </row>
    <row r="102" spans="1:8" x14ac:dyDescent="0.25">
      <c r="A102" s="39">
        <v>101</v>
      </c>
      <c r="B102" s="17" t="s">
        <v>117</v>
      </c>
      <c r="C102" s="18"/>
      <c r="D102" s="18"/>
      <c r="E102" s="18"/>
      <c r="F102" s="18"/>
      <c r="G102" s="18" t="s">
        <v>14</v>
      </c>
      <c r="H102" s="8"/>
    </row>
    <row r="103" spans="1:8" x14ac:dyDescent="0.25">
      <c r="A103" s="40">
        <v>102</v>
      </c>
      <c r="B103" s="35"/>
      <c r="C103" s="2"/>
      <c r="D103" s="2"/>
      <c r="E103" s="2"/>
      <c r="F103" s="36" t="s">
        <v>118</v>
      </c>
      <c r="G103" s="36"/>
      <c r="H103" s="37" t="s">
        <v>119</v>
      </c>
    </row>
    <row r="104" spans="1:8" x14ac:dyDescent="0.25">
      <c r="A104" s="1"/>
      <c r="B104" s="1"/>
      <c r="C104" s="1"/>
      <c r="D104" s="1"/>
      <c r="E104" s="1"/>
      <c r="F104" s="1"/>
      <c r="G104" s="1"/>
    </row>
    <row r="105" spans="1:8" x14ac:dyDescent="0.25">
      <c r="A105" s="1"/>
      <c r="B105" s="1"/>
      <c r="C105" s="1"/>
      <c r="D105" s="1"/>
      <c r="E105" s="1"/>
      <c r="F105" s="1"/>
      <c r="G105" s="1"/>
    </row>
    <row r="106" spans="1:8" x14ac:dyDescent="0.25">
      <c r="A106" s="1"/>
      <c r="B106" s="1"/>
      <c r="C106" s="1"/>
      <c r="D106" s="1"/>
      <c r="E106" s="1"/>
      <c r="F106" s="1"/>
      <c r="G106" s="1"/>
    </row>
    <row r="107" spans="1:8" x14ac:dyDescent="0.25">
      <c r="A107" s="1"/>
      <c r="B107" s="1"/>
      <c r="C107" s="1"/>
      <c r="D107" s="1"/>
      <c r="E107" s="1"/>
      <c r="F107" s="1"/>
      <c r="G107" s="1"/>
    </row>
    <row r="108" spans="1:8" x14ac:dyDescent="0.25">
      <c r="A108" s="1"/>
      <c r="B108" s="1"/>
      <c r="C108" s="1"/>
      <c r="D108" s="1"/>
      <c r="E108" s="1"/>
      <c r="F108" s="1"/>
      <c r="G108" s="1"/>
    </row>
  </sheetData>
  <mergeCells count="31">
    <mergeCell ref="U50:V50"/>
    <mergeCell ref="J16:J17"/>
    <mergeCell ref="K16:N16"/>
    <mergeCell ref="O16:Q16"/>
    <mergeCell ref="R16:U16"/>
    <mergeCell ref="J43:R44"/>
    <mergeCell ref="S43:S44"/>
    <mergeCell ref="T43:T44"/>
    <mergeCell ref="U43:V44"/>
    <mergeCell ref="U45:V45"/>
    <mergeCell ref="U46:V46"/>
    <mergeCell ref="U47:V47"/>
    <mergeCell ref="U48:V48"/>
    <mergeCell ref="U49:V49"/>
    <mergeCell ref="U62:V62"/>
    <mergeCell ref="U51:V51"/>
    <mergeCell ref="U52:V52"/>
    <mergeCell ref="U53:V53"/>
    <mergeCell ref="U54:V54"/>
    <mergeCell ref="U55:V55"/>
    <mergeCell ref="U56:V56"/>
    <mergeCell ref="U57:V57"/>
    <mergeCell ref="U58:V58"/>
    <mergeCell ref="U59:V59"/>
    <mergeCell ref="U60:V60"/>
    <mergeCell ref="U61:V61"/>
    <mergeCell ref="U63:V63"/>
    <mergeCell ref="U64:V64"/>
    <mergeCell ref="U65:V65"/>
    <mergeCell ref="U66:V66"/>
    <mergeCell ref="U67:V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GILANG</dc:creator>
  <cp:lastModifiedBy>GILANG</cp:lastModifiedBy>
  <dcterms:created xsi:type="dcterms:W3CDTF">2021-12-07T12:00:55Z</dcterms:created>
  <dcterms:modified xsi:type="dcterms:W3CDTF">2022-07-31T11:44:37Z</dcterms:modified>
</cp:coreProperties>
</file>