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1\SKRIPSI\KIMIA\Draf Skripsi dan proposal\"/>
    </mc:Choice>
  </mc:AlternateContent>
  <bookViews>
    <workbookView xWindow="0" yWindow="0" windowWidth="20490" windowHeight="7500" activeTab="2"/>
  </bookViews>
  <sheets>
    <sheet name="spf(ekstrak)" sheetId="2" r:id="rId1"/>
    <sheet name="spf(fraksi n-heksan)" sheetId="3" r:id="rId2"/>
    <sheet name="spf(fraksi etil asetat)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4" l="1"/>
  <c r="N41" i="4"/>
  <c r="N35" i="4"/>
  <c r="N36" i="4"/>
  <c r="N37" i="4"/>
  <c r="N38" i="4"/>
  <c r="N39" i="4"/>
  <c r="N40" i="4"/>
  <c r="N34" i="4"/>
  <c r="I42" i="4"/>
  <c r="I41" i="4"/>
  <c r="I35" i="4"/>
  <c r="I36" i="4"/>
  <c r="I37" i="4"/>
  <c r="I38" i="4"/>
  <c r="I39" i="4"/>
  <c r="I40" i="4"/>
  <c r="I34" i="4"/>
  <c r="D42" i="4"/>
  <c r="D41" i="4"/>
  <c r="D35" i="4"/>
  <c r="D36" i="4"/>
  <c r="D37" i="4"/>
  <c r="D38" i="4"/>
  <c r="D39" i="4"/>
  <c r="D40" i="4"/>
  <c r="D34" i="4"/>
  <c r="N26" i="4"/>
  <c r="N25" i="4"/>
  <c r="N19" i="4"/>
  <c r="N20" i="4"/>
  <c r="N21" i="4"/>
  <c r="N22" i="4"/>
  <c r="N23" i="4"/>
  <c r="N24" i="4"/>
  <c r="N18" i="4"/>
  <c r="I26" i="4"/>
  <c r="I25" i="4"/>
  <c r="I19" i="4"/>
  <c r="I20" i="4"/>
  <c r="I21" i="4"/>
  <c r="I22" i="4"/>
  <c r="I23" i="4"/>
  <c r="I24" i="4"/>
  <c r="I18" i="4"/>
  <c r="D26" i="4"/>
  <c r="D25" i="4"/>
  <c r="D19" i="4"/>
  <c r="D20" i="4"/>
  <c r="D21" i="4"/>
  <c r="D22" i="4"/>
  <c r="D23" i="4"/>
  <c r="D24" i="4"/>
  <c r="D18" i="4"/>
  <c r="N42" i="3"/>
  <c r="N41" i="3"/>
  <c r="N35" i="3"/>
  <c r="N36" i="3"/>
  <c r="N37" i="3"/>
  <c r="N38" i="3"/>
  <c r="N39" i="3"/>
  <c r="N40" i="3"/>
  <c r="N34" i="3"/>
  <c r="I42" i="3"/>
  <c r="I41" i="3"/>
  <c r="I35" i="3"/>
  <c r="I36" i="3"/>
  <c r="I37" i="3"/>
  <c r="I38" i="3"/>
  <c r="I39" i="3"/>
  <c r="I40" i="3"/>
  <c r="I34" i="3"/>
  <c r="D42" i="3"/>
  <c r="D41" i="3"/>
  <c r="D35" i="3"/>
  <c r="D36" i="3"/>
  <c r="D37" i="3"/>
  <c r="D38" i="3"/>
  <c r="D39" i="3"/>
  <c r="D40" i="3"/>
  <c r="D34" i="3"/>
  <c r="N26" i="3"/>
  <c r="N25" i="3"/>
  <c r="N19" i="3"/>
  <c r="N20" i="3"/>
  <c r="N21" i="3"/>
  <c r="N22" i="3"/>
  <c r="N23" i="3"/>
  <c r="N24" i="3"/>
  <c r="N18" i="3"/>
  <c r="I26" i="3"/>
  <c r="I25" i="3"/>
  <c r="I19" i="3"/>
  <c r="I20" i="3"/>
  <c r="I21" i="3"/>
  <c r="I22" i="3"/>
  <c r="I23" i="3"/>
  <c r="I24" i="3"/>
  <c r="I18" i="3"/>
  <c r="D26" i="3"/>
  <c r="D25" i="3"/>
  <c r="D23" i="3"/>
  <c r="D22" i="3"/>
  <c r="D21" i="3"/>
  <c r="D19" i="3"/>
  <c r="D20" i="3"/>
  <c r="D24" i="3"/>
  <c r="D18" i="3"/>
  <c r="N23" i="2" l="1"/>
  <c r="N22" i="2"/>
  <c r="N21" i="2"/>
  <c r="N20" i="2"/>
  <c r="N19" i="2"/>
  <c r="N18" i="2"/>
  <c r="N17" i="2"/>
  <c r="I39" i="2"/>
  <c r="I38" i="2"/>
  <c r="I37" i="2"/>
  <c r="I36" i="2"/>
  <c r="I35" i="2"/>
  <c r="I34" i="2"/>
  <c r="I33" i="2"/>
  <c r="I32" i="2"/>
  <c r="D40" i="2"/>
  <c r="D39" i="2"/>
  <c r="D38" i="2"/>
  <c r="D37" i="2"/>
  <c r="D36" i="2"/>
  <c r="D35" i="2"/>
  <c r="D34" i="2"/>
  <c r="D33" i="2"/>
  <c r="D32" i="2"/>
  <c r="I25" i="2"/>
  <c r="I24" i="2"/>
  <c r="I23" i="2"/>
  <c r="I22" i="2"/>
  <c r="I21" i="2"/>
  <c r="I20" i="2"/>
  <c r="I19" i="2"/>
  <c r="I18" i="2"/>
  <c r="I17" i="2"/>
  <c r="D23" i="2"/>
  <c r="D22" i="2"/>
  <c r="D21" i="2"/>
  <c r="D20" i="2"/>
  <c r="D19" i="2"/>
  <c r="D24" i="2" s="1"/>
  <c r="D25" i="2" s="1"/>
  <c r="D18" i="2"/>
  <c r="D17" i="2"/>
  <c r="N24" i="2" l="1"/>
  <c r="N25" i="2" s="1"/>
  <c r="I40" i="2"/>
</calcChain>
</file>

<file path=xl/sharedStrings.xml><?xml version="1.0" encoding="utf-8"?>
<sst xmlns="http://schemas.openxmlformats.org/spreadsheetml/2006/main" count="180" uniqueCount="33">
  <si>
    <t xml:space="preserve">200 ppm </t>
  </si>
  <si>
    <t xml:space="preserve">160 ppm </t>
  </si>
  <si>
    <t xml:space="preserve">120 ppm </t>
  </si>
  <si>
    <t xml:space="preserve">Uji SPF Ekstrak Etanol Daun Pegagan </t>
  </si>
  <si>
    <t>λ</t>
  </si>
  <si>
    <t xml:space="preserve">Konsentrasi </t>
  </si>
  <si>
    <t xml:space="preserve">100 ppm </t>
  </si>
  <si>
    <t xml:space="preserve">140 ppm </t>
  </si>
  <si>
    <t xml:space="preserve">1. konsentrasi 100 ppm </t>
  </si>
  <si>
    <t>EE x I</t>
  </si>
  <si>
    <t xml:space="preserve">Absorbansi </t>
  </si>
  <si>
    <t>EE x I x A</t>
  </si>
  <si>
    <t xml:space="preserve">nilai CF = 10 </t>
  </si>
  <si>
    <t>∑</t>
  </si>
  <si>
    <t>SPF</t>
  </si>
  <si>
    <t xml:space="preserve">Proteksi tabir surya </t>
  </si>
  <si>
    <t xml:space="preserve">Minimal </t>
  </si>
  <si>
    <t xml:space="preserve">2. 120 ppm </t>
  </si>
  <si>
    <t xml:space="preserve">Sedang </t>
  </si>
  <si>
    <t xml:space="preserve">3. 140 ppm </t>
  </si>
  <si>
    <t>Sedang</t>
  </si>
  <si>
    <t xml:space="preserve">4. 160 ppm </t>
  </si>
  <si>
    <t xml:space="preserve">5. 200 ppm </t>
  </si>
  <si>
    <t>Ekstra</t>
  </si>
  <si>
    <t xml:space="preserve">RUMUS PERSAMAAN MANSUR </t>
  </si>
  <si>
    <t xml:space="preserve">Uji SPF fraksi n-heksan </t>
  </si>
  <si>
    <t xml:space="preserve">180 ppm </t>
  </si>
  <si>
    <t>Uji SPF fraksi Etil Asetat</t>
  </si>
  <si>
    <t xml:space="preserve">2. konsentrasi 120 ppm </t>
  </si>
  <si>
    <t xml:space="preserve">3. konsentrasi 140 ppm </t>
  </si>
  <si>
    <t xml:space="preserve">4. konsentrasi 160 ppm </t>
  </si>
  <si>
    <t xml:space="preserve">5. konsentrasi 180 ppm </t>
  </si>
  <si>
    <t xml:space="preserve">6. konsentrasi 200 ppm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</si>
</sst>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161925</xdr:colOff>
      <xdr:row>3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190500"/>
          <a:ext cx="32099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="97" workbookViewId="0">
      <selection activeCell="D26" sqref="D26"/>
    </sheetView>
  </sheetViews>
  <sheetFormatPr defaultRowHeight="15"/>
  <cols>
    <col min="3" max="3" width="19.5703125" customWidth="1"/>
    <col min="4" max="4" width="12.5703125" customWidth="1"/>
    <col min="8" max="8" width="17.85546875" customWidth="1"/>
    <col min="9" max="9" width="12.140625" customWidth="1"/>
    <col min="13" max="13" width="19" customWidth="1"/>
  </cols>
  <sheetData>
    <row r="1" spans="1:17">
      <c r="A1" t="s">
        <v>3</v>
      </c>
      <c r="H1" s="8" t="s">
        <v>24</v>
      </c>
      <c r="I1" s="8"/>
    </row>
    <row r="3" spans="1:17">
      <c r="A3" s="10" t="s">
        <v>4</v>
      </c>
      <c r="B3" s="9" t="s">
        <v>5</v>
      </c>
      <c r="C3" s="9"/>
      <c r="D3" s="9"/>
      <c r="E3" s="9"/>
      <c r="F3" s="9"/>
      <c r="K3" s="4"/>
      <c r="L3" s="4"/>
      <c r="M3" s="4"/>
      <c r="N3" s="4"/>
      <c r="O3" s="4"/>
      <c r="P3" s="4"/>
      <c r="Q3" s="4"/>
    </row>
    <row r="4" spans="1:17">
      <c r="A4" s="10"/>
      <c r="B4" s="2" t="s">
        <v>6</v>
      </c>
      <c r="C4" s="2" t="s">
        <v>2</v>
      </c>
      <c r="D4" s="2" t="s">
        <v>7</v>
      </c>
      <c r="E4" s="2" t="s">
        <v>1</v>
      </c>
      <c r="F4" s="2" t="s">
        <v>0</v>
      </c>
      <c r="I4" s="5"/>
      <c r="J4" s="5"/>
      <c r="K4" s="5"/>
      <c r="L4" s="5"/>
      <c r="M4" s="5"/>
      <c r="N4" s="5"/>
      <c r="O4" s="5"/>
      <c r="P4" s="4"/>
    </row>
    <row r="5" spans="1:17">
      <c r="A5" s="2">
        <v>290</v>
      </c>
      <c r="B5" s="2">
        <v>0.33400000000000002</v>
      </c>
      <c r="C5" s="2">
        <v>0.39800000000000002</v>
      </c>
      <c r="D5" s="2">
        <v>0.46899999999999997</v>
      </c>
      <c r="E5" s="2">
        <v>0.53300000000000003</v>
      </c>
      <c r="F5" s="2">
        <v>0.67700000000000005</v>
      </c>
      <c r="G5" s="4"/>
      <c r="H5" s="4"/>
      <c r="I5" t="s">
        <v>12</v>
      </c>
    </row>
    <row r="6" spans="1:17">
      <c r="A6" s="2">
        <v>295</v>
      </c>
      <c r="B6" s="2">
        <v>0.35199999999999998</v>
      </c>
      <c r="C6" s="2">
        <v>0.43</v>
      </c>
      <c r="D6" s="2">
        <v>0.496</v>
      </c>
      <c r="E6" s="2">
        <v>0.56399999999999995</v>
      </c>
      <c r="F6" s="2">
        <v>0.71199999999999997</v>
      </c>
    </row>
    <row r="7" spans="1:17">
      <c r="A7" s="2">
        <v>300</v>
      </c>
      <c r="B7" s="2">
        <v>0.36</v>
      </c>
      <c r="C7" s="2">
        <v>0.432</v>
      </c>
      <c r="D7" s="2">
        <v>0.50900000000000001</v>
      </c>
      <c r="E7" s="2">
        <v>0.57599999999999996</v>
      </c>
      <c r="F7" s="2">
        <v>0.73099999999999998</v>
      </c>
    </row>
    <row r="8" spans="1:17">
      <c r="A8" s="2">
        <v>305</v>
      </c>
      <c r="B8" s="2">
        <v>0.36</v>
      </c>
      <c r="C8" s="2">
        <v>0.432</v>
      </c>
      <c r="D8" s="2">
        <v>0.50700000000000001</v>
      </c>
      <c r="E8" s="2">
        <v>0.57399999999999995</v>
      </c>
      <c r="F8" s="2">
        <v>0.73</v>
      </c>
    </row>
    <row r="9" spans="1:17">
      <c r="A9" s="2">
        <v>310</v>
      </c>
      <c r="B9" s="2">
        <v>0.36299999999999999</v>
      </c>
      <c r="C9" s="2">
        <v>0.437</v>
      </c>
      <c r="D9" s="2">
        <v>0.51400000000000001</v>
      </c>
      <c r="E9" s="2">
        <v>0.58299999999999996</v>
      </c>
      <c r="F9" s="2">
        <v>0.73599999999999999</v>
      </c>
    </row>
    <row r="10" spans="1:17">
      <c r="A10" s="2">
        <v>315</v>
      </c>
      <c r="B10" s="2">
        <v>0.38</v>
      </c>
      <c r="C10" s="2">
        <v>0.46500000000000002</v>
      </c>
      <c r="D10" s="2">
        <v>0.53600000000000003</v>
      </c>
      <c r="E10" s="2">
        <v>0.60599999999999998</v>
      </c>
      <c r="F10" s="2">
        <v>0.77200000000000002</v>
      </c>
    </row>
    <row r="11" spans="1:17">
      <c r="A11" s="2">
        <v>320</v>
      </c>
      <c r="B11" s="2">
        <v>0.40500000000000003</v>
      </c>
      <c r="C11" s="2">
        <v>0.48599999999999999</v>
      </c>
      <c r="D11" s="2">
        <v>0.57499999999999996</v>
      </c>
      <c r="E11" s="2">
        <v>0.64600000000000002</v>
      </c>
      <c r="F11" s="2">
        <v>0.82299999999999995</v>
      </c>
    </row>
    <row r="13" spans="1:17">
      <c r="A13" t="s">
        <v>8</v>
      </c>
      <c r="F13" t="s">
        <v>17</v>
      </c>
      <c r="K13" t="s">
        <v>22</v>
      </c>
    </row>
    <row r="15" spans="1:17">
      <c r="A15" s="10" t="s">
        <v>4</v>
      </c>
      <c r="B15" s="9" t="s">
        <v>9</v>
      </c>
      <c r="C15" s="9" t="s">
        <v>10</v>
      </c>
      <c r="D15" s="9" t="s">
        <v>11</v>
      </c>
      <c r="F15" s="10" t="s">
        <v>4</v>
      </c>
      <c r="G15" s="9" t="s">
        <v>9</v>
      </c>
      <c r="H15" s="9" t="s">
        <v>10</v>
      </c>
      <c r="I15" s="9" t="s">
        <v>11</v>
      </c>
      <c r="K15" s="10" t="s">
        <v>4</v>
      </c>
      <c r="L15" s="9" t="s">
        <v>9</v>
      </c>
      <c r="M15" s="9" t="s">
        <v>10</v>
      </c>
      <c r="N15" s="9" t="s">
        <v>11</v>
      </c>
    </row>
    <row r="16" spans="1:17">
      <c r="A16" s="10"/>
      <c r="B16" s="9"/>
      <c r="C16" s="9"/>
      <c r="D16" s="9"/>
      <c r="F16" s="10"/>
      <c r="G16" s="9"/>
      <c r="H16" s="9"/>
      <c r="I16" s="9"/>
      <c r="K16" s="10"/>
      <c r="L16" s="9"/>
      <c r="M16" s="9"/>
      <c r="N16" s="9"/>
    </row>
    <row r="17" spans="1:14">
      <c r="A17" s="2">
        <v>290</v>
      </c>
      <c r="B17" s="2">
        <v>1.4999999999999999E-2</v>
      </c>
      <c r="C17" s="2">
        <v>0.33400000000000002</v>
      </c>
      <c r="D17" s="2">
        <f t="shared" ref="D17:D23" si="0">B17*C17</f>
        <v>5.0099999999999997E-3</v>
      </c>
      <c r="F17" s="2">
        <v>290</v>
      </c>
      <c r="G17" s="2">
        <v>1.4999999999999999E-2</v>
      </c>
      <c r="H17" s="2">
        <v>0.39800000000000002</v>
      </c>
      <c r="I17" s="1">
        <f t="shared" ref="I17:I23" si="1">G17*H17</f>
        <v>5.9700000000000005E-3</v>
      </c>
      <c r="K17" s="2">
        <v>290</v>
      </c>
      <c r="L17" s="2">
        <v>1.4999999999999999E-2</v>
      </c>
      <c r="M17" s="2">
        <v>0.67700000000000005</v>
      </c>
      <c r="N17" s="1">
        <f t="shared" ref="N17:N23" si="2">L17*M17</f>
        <v>1.0155000000000001E-2</v>
      </c>
    </row>
    <row r="18" spans="1:14">
      <c r="A18" s="2">
        <v>295</v>
      </c>
      <c r="B18" s="2">
        <v>8.1699999999999995E-2</v>
      </c>
      <c r="C18" s="2">
        <v>0.35199999999999998</v>
      </c>
      <c r="D18" s="2">
        <f t="shared" si="0"/>
        <v>2.8758399999999996E-2</v>
      </c>
      <c r="F18" s="2">
        <v>295</v>
      </c>
      <c r="G18" s="2">
        <v>8.1699999999999995E-2</v>
      </c>
      <c r="H18" s="2">
        <v>0.43</v>
      </c>
      <c r="I18" s="1">
        <f t="shared" si="1"/>
        <v>3.5130999999999996E-2</v>
      </c>
      <c r="K18" s="2">
        <v>295</v>
      </c>
      <c r="L18" s="2">
        <v>8.1699999999999995E-2</v>
      </c>
      <c r="M18" s="2">
        <v>0.71199999999999997</v>
      </c>
      <c r="N18" s="1">
        <f t="shared" si="2"/>
        <v>5.817039999999999E-2</v>
      </c>
    </row>
    <row r="19" spans="1:14">
      <c r="A19" s="2">
        <v>300</v>
      </c>
      <c r="B19" s="2">
        <v>0.28739999999999999</v>
      </c>
      <c r="C19" s="2">
        <v>0.36</v>
      </c>
      <c r="D19" s="2">
        <f t="shared" si="0"/>
        <v>0.10346399999999999</v>
      </c>
      <c r="F19" s="2">
        <v>300</v>
      </c>
      <c r="G19" s="2">
        <v>0.28739999999999999</v>
      </c>
      <c r="H19" s="2">
        <v>0.432</v>
      </c>
      <c r="I19" s="1">
        <f t="shared" si="1"/>
        <v>0.1241568</v>
      </c>
      <c r="K19" s="2">
        <v>300</v>
      </c>
      <c r="L19" s="2">
        <v>0.28739999999999999</v>
      </c>
      <c r="M19" s="2">
        <v>0.73099999999999998</v>
      </c>
      <c r="N19" s="1">
        <f t="shared" si="2"/>
        <v>0.21008939999999998</v>
      </c>
    </row>
    <row r="20" spans="1:14">
      <c r="A20" s="2">
        <v>305</v>
      </c>
      <c r="B20" s="2">
        <v>0.32779999999999998</v>
      </c>
      <c r="C20" s="2">
        <v>0.36</v>
      </c>
      <c r="D20" s="2">
        <f t="shared" si="0"/>
        <v>0.11800799999999999</v>
      </c>
      <c r="F20" s="2">
        <v>305</v>
      </c>
      <c r="G20" s="2">
        <v>0.32779999999999998</v>
      </c>
      <c r="H20" s="2">
        <v>0.432</v>
      </c>
      <c r="I20" s="1">
        <f t="shared" si="1"/>
        <v>0.1416096</v>
      </c>
      <c r="K20" s="2">
        <v>305</v>
      </c>
      <c r="L20" s="2">
        <v>0.32779999999999998</v>
      </c>
      <c r="M20" s="2">
        <v>0.73</v>
      </c>
      <c r="N20" s="1">
        <f t="shared" si="2"/>
        <v>0.23929399999999998</v>
      </c>
    </row>
    <row r="21" spans="1:14">
      <c r="A21" s="2">
        <v>310</v>
      </c>
      <c r="B21" s="2">
        <v>0.18640000000000001</v>
      </c>
      <c r="C21" s="2">
        <v>0.36299999999999999</v>
      </c>
      <c r="D21" s="2">
        <f t="shared" si="0"/>
        <v>6.7663200000000007E-2</v>
      </c>
      <c r="F21" s="2">
        <v>310</v>
      </c>
      <c r="G21" s="2">
        <v>0.18640000000000001</v>
      </c>
      <c r="H21" s="2">
        <v>0.437</v>
      </c>
      <c r="I21" s="1">
        <f t="shared" si="1"/>
        <v>8.145680000000001E-2</v>
      </c>
      <c r="K21" s="2">
        <v>310</v>
      </c>
      <c r="L21" s="2">
        <v>0.18640000000000001</v>
      </c>
      <c r="M21" s="2">
        <v>0.73599999999999999</v>
      </c>
      <c r="N21" s="1">
        <f t="shared" si="2"/>
        <v>0.13719040000000002</v>
      </c>
    </row>
    <row r="22" spans="1:14">
      <c r="A22" s="2">
        <v>315</v>
      </c>
      <c r="B22" s="2">
        <v>8.3900000000000002E-2</v>
      </c>
      <c r="C22" s="2">
        <v>0.38</v>
      </c>
      <c r="D22" s="2">
        <f t="shared" si="0"/>
        <v>3.1882000000000001E-2</v>
      </c>
      <c r="F22" s="2">
        <v>315</v>
      </c>
      <c r="G22" s="2">
        <v>8.3900000000000002E-2</v>
      </c>
      <c r="H22" s="2">
        <v>0.46500000000000002</v>
      </c>
      <c r="I22" s="1">
        <f t="shared" si="1"/>
        <v>3.9013500000000007E-2</v>
      </c>
      <c r="K22" s="2">
        <v>315</v>
      </c>
      <c r="L22" s="2">
        <v>8.3900000000000002E-2</v>
      </c>
      <c r="M22" s="2">
        <v>0.77200000000000002</v>
      </c>
      <c r="N22" s="1">
        <f t="shared" si="2"/>
        <v>6.4770800000000003E-2</v>
      </c>
    </row>
    <row r="23" spans="1:14">
      <c r="A23" s="2">
        <v>320</v>
      </c>
      <c r="B23" s="2">
        <v>1.7999999999999999E-2</v>
      </c>
      <c r="C23" s="2">
        <v>0.40500000000000003</v>
      </c>
      <c r="D23" s="2">
        <f t="shared" si="0"/>
        <v>7.2899999999999996E-3</v>
      </c>
      <c r="F23" s="2">
        <v>320</v>
      </c>
      <c r="G23" s="2">
        <v>1.7999999999999999E-2</v>
      </c>
      <c r="H23" s="2">
        <v>0.48599999999999999</v>
      </c>
      <c r="I23" s="1">
        <f t="shared" si="1"/>
        <v>8.7479999999999988E-3</v>
      </c>
      <c r="K23" s="2">
        <v>320</v>
      </c>
      <c r="L23" s="2">
        <v>1.7999999999999999E-2</v>
      </c>
      <c r="M23" s="2">
        <v>0.82299999999999995</v>
      </c>
      <c r="N23" s="1">
        <f t="shared" si="2"/>
        <v>1.4813999999999997E-2</v>
      </c>
    </row>
    <row r="24" spans="1:14">
      <c r="C24" s="3" t="s">
        <v>13</v>
      </c>
      <c r="D24" s="6">
        <f>SUM(D17:D23)</f>
        <v>0.3620756</v>
      </c>
      <c r="H24" s="3" t="s">
        <v>13</v>
      </c>
      <c r="I24">
        <f>SUM(I17:I23)</f>
        <v>0.43608570000000002</v>
      </c>
      <c r="M24" s="3" t="s">
        <v>13</v>
      </c>
      <c r="N24">
        <f>SUM(N17:N23)</f>
        <v>0.73448400000000003</v>
      </c>
    </row>
    <row r="25" spans="1:14">
      <c r="C25" t="s">
        <v>14</v>
      </c>
      <c r="D25" s="6">
        <f>D24*10</f>
        <v>3.6207560000000001</v>
      </c>
      <c r="H25" t="s">
        <v>14</v>
      </c>
      <c r="I25">
        <f>I24*10</f>
        <v>4.3608570000000002</v>
      </c>
      <c r="M25" t="s">
        <v>14</v>
      </c>
      <c r="N25">
        <f>N24*10</f>
        <v>7.3448400000000005</v>
      </c>
    </row>
    <row r="26" spans="1:14">
      <c r="C26" t="s">
        <v>15</v>
      </c>
      <c r="D26" t="s">
        <v>16</v>
      </c>
      <c r="H26" t="s">
        <v>15</v>
      </c>
      <c r="I26" t="s">
        <v>18</v>
      </c>
      <c r="M26" t="s">
        <v>15</v>
      </c>
      <c r="N26" t="s">
        <v>23</v>
      </c>
    </row>
    <row r="28" spans="1:14">
      <c r="A28" t="s">
        <v>19</v>
      </c>
      <c r="F28" t="s">
        <v>21</v>
      </c>
    </row>
    <row r="30" spans="1:14">
      <c r="A30" s="10" t="s">
        <v>4</v>
      </c>
      <c r="B30" s="9" t="s">
        <v>9</v>
      </c>
      <c r="C30" s="9" t="s">
        <v>10</v>
      </c>
      <c r="D30" s="9" t="s">
        <v>11</v>
      </c>
      <c r="F30" s="10" t="s">
        <v>4</v>
      </c>
      <c r="G30" s="9" t="s">
        <v>9</v>
      </c>
      <c r="H30" s="9" t="s">
        <v>10</v>
      </c>
      <c r="I30" s="9" t="s">
        <v>11</v>
      </c>
    </row>
    <row r="31" spans="1:14">
      <c r="A31" s="10"/>
      <c r="B31" s="9"/>
      <c r="C31" s="9"/>
      <c r="D31" s="9"/>
      <c r="F31" s="10"/>
      <c r="G31" s="9"/>
      <c r="H31" s="9"/>
      <c r="I31" s="9"/>
    </row>
    <row r="32" spans="1:14">
      <c r="A32" s="2">
        <v>290</v>
      </c>
      <c r="B32" s="2">
        <v>1.4999999999999999E-2</v>
      </c>
      <c r="C32" s="2">
        <v>0.46899999999999997</v>
      </c>
      <c r="D32" s="2">
        <f t="shared" ref="D32:D38" si="3">B32*C32</f>
        <v>7.0349999999999996E-3</v>
      </c>
      <c r="F32" s="2">
        <v>290</v>
      </c>
      <c r="G32" s="2">
        <v>1.4999999999999999E-2</v>
      </c>
      <c r="H32" s="2">
        <v>0.53300000000000003</v>
      </c>
      <c r="I32" s="2">
        <f t="shared" ref="I32:I38" si="4">G32*H32</f>
        <v>7.9950000000000004E-3</v>
      </c>
    </row>
    <row r="33" spans="1:9">
      <c r="A33" s="2">
        <v>295</v>
      </c>
      <c r="B33" s="2">
        <v>8.1699999999999995E-2</v>
      </c>
      <c r="C33" s="2">
        <v>0.496</v>
      </c>
      <c r="D33" s="2">
        <f t="shared" si="3"/>
        <v>4.0523199999999995E-2</v>
      </c>
      <c r="F33" s="2">
        <v>295</v>
      </c>
      <c r="G33" s="2">
        <v>8.1699999999999995E-2</v>
      </c>
      <c r="H33" s="2">
        <v>0.56399999999999995</v>
      </c>
      <c r="I33" s="2">
        <f t="shared" si="4"/>
        <v>4.6078799999999989E-2</v>
      </c>
    </row>
    <row r="34" spans="1:9">
      <c r="A34" s="2">
        <v>300</v>
      </c>
      <c r="B34" s="2">
        <v>0.28739999999999999</v>
      </c>
      <c r="C34" s="2">
        <v>0.50900000000000001</v>
      </c>
      <c r="D34" s="2">
        <f t="shared" si="3"/>
        <v>0.14628659999999999</v>
      </c>
      <c r="F34" s="2">
        <v>300</v>
      </c>
      <c r="G34" s="2">
        <v>0.28739999999999999</v>
      </c>
      <c r="H34" s="2">
        <v>0.57599999999999996</v>
      </c>
      <c r="I34" s="2">
        <f t="shared" si="4"/>
        <v>0.16554239999999998</v>
      </c>
    </row>
    <row r="35" spans="1:9">
      <c r="A35" s="2">
        <v>305</v>
      </c>
      <c r="B35" s="2">
        <v>0.32779999999999998</v>
      </c>
      <c r="C35" s="2">
        <v>0.50700000000000001</v>
      </c>
      <c r="D35" s="2">
        <f t="shared" si="3"/>
        <v>0.1661946</v>
      </c>
      <c r="F35" s="2">
        <v>305</v>
      </c>
      <c r="G35" s="2">
        <v>0.32779999999999998</v>
      </c>
      <c r="H35" s="2">
        <v>0.57399999999999995</v>
      </c>
      <c r="I35" s="2">
        <f t="shared" si="4"/>
        <v>0.18815719999999997</v>
      </c>
    </row>
    <row r="36" spans="1:9">
      <c r="A36" s="2">
        <v>310</v>
      </c>
      <c r="B36" s="2">
        <v>0.18640000000000001</v>
      </c>
      <c r="C36" s="2">
        <v>0.51400000000000001</v>
      </c>
      <c r="D36" s="2">
        <f t="shared" si="3"/>
        <v>9.5809600000000009E-2</v>
      </c>
      <c r="F36" s="2">
        <v>310</v>
      </c>
      <c r="G36" s="2">
        <v>0.18640000000000001</v>
      </c>
      <c r="H36" s="2">
        <v>0.58299999999999996</v>
      </c>
      <c r="I36" s="2">
        <f t="shared" si="4"/>
        <v>0.1086712</v>
      </c>
    </row>
    <row r="37" spans="1:9">
      <c r="A37" s="2">
        <v>315</v>
      </c>
      <c r="B37" s="2">
        <v>8.3900000000000002E-2</v>
      </c>
      <c r="C37" s="2">
        <v>0.53600000000000003</v>
      </c>
      <c r="D37" s="2">
        <f t="shared" si="3"/>
        <v>4.4970400000000001E-2</v>
      </c>
      <c r="F37" s="2">
        <v>315</v>
      </c>
      <c r="G37" s="2">
        <v>8.3900000000000002E-2</v>
      </c>
      <c r="H37" s="2">
        <v>0.60599999999999998</v>
      </c>
      <c r="I37" s="2">
        <f t="shared" si="4"/>
        <v>5.0843399999999997E-2</v>
      </c>
    </row>
    <row r="38" spans="1:9">
      <c r="A38" s="2">
        <v>320</v>
      </c>
      <c r="B38" s="2">
        <v>1.7999999999999999E-2</v>
      </c>
      <c r="C38" s="2">
        <v>0.57499999999999996</v>
      </c>
      <c r="D38" s="2">
        <f t="shared" si="3"/>
        <v>1.0349999999999998E-2</v>
      </c>
      <c r="F38" s="2">
        <v>320</v>
      </c>
      <c r="G38" s="2">
        <v>1.7999999999999999E-2</v>
      </c>
      <c r="H38" s="2">
        <v>0.64600000000000002</v>
      </c>
      <c r="I38" s="2">
        <f t="shared" si="4"/>
        <v>1.1627999999999999E-2</v>
      </c>
    </row>
    <row r="39" spans="1:9">
      <c r="C39" s="3" t="s">
        <v>13</v>
      </c>
      <c r="D39" s="6">
        <f>SUM(D32:D38)</f>
        <v>0.5111694</v>
      </c>
      <c r="H39" s="3" t="s">
        <v>13</v>
      </c>
      <c r="I39" s="6">
        <f>SUM(I32:I38)</f>
        <v>0.57891599999999988</v>
      </c>
    </row>
    <row r="40" spans="1:9">
      <c r="C40" t="s">
        <v>14</v>
      </c>
      <c r="D40" s="6">
        <f>D39*10</f>
        <v>5.111694</v>
      </c>
      <c r="H40" t="s">
        <v>14</v>
      </c>
      <c r="I40" s="6">
        <f>I39*10</f>
        <v>5.789159999999999</v>
      </c>
    </row>
    <row r="41" spans="1:9">
      <c r="C41" t="s">
        <v>15</v>
      </c>
      <c r="D41" t="s">
        <v>20</v>
      </c>
      <c r="H41" t="s">
        <v>15</v>
      </c>
      <c r="I41" t="s">
        <v>20</v>
      </c>
    </row>
  </sheetData>
  <mergeCells count="22">
    <mergeCell ref="K15:K16"/>
    <mergeCell ref="L15:L16"/>
    <mergeCell ref="M15:M16"/>
    <mergeCell ref="N15:N16"/>
    <mergeCell ref="G15:G16"/>
    <mergeCell ref="H15:H16"/>
    <mergeCell ref="I15:I16"/>
    <mergeCell ref="A30:A31"/>
    <mergeCell ref="B30:B31"/>
    <mergeCell ref="C30:C31"/>
    <mergeCell ref="D30:D31"/>
    <mergeCell ref="F30:F31"/>
    <mergeCell ref="G30:G31"/>
    <mergeCell ref="H30:H31"/>
    <mergeCell ref="I30:I31"/>
    <mergeCell ref="B3:F3"/>
    <mergeCell ref="A3:A4"/>
    <mergeCell ref="A15:A16"/>
    <mergeCell ref="B15:B16"/>
    <mergeCell ref="C15:C16"/>
    <mergeCell ref="D15:D16"/>
    <mergeCell ref="F15:F16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L10" sqref="L10"/>
    </sheetView>
  </sheetViews>
  <sheetFormatPr defaultRowHeight="15"/>
  <cols>
    <col min="3" max="3" width="22" customWidth="1"/>
    <col min="4" max="4" width="13.28515625" customWidth="1"/>
    <col min="8" max="8" width="20" customWidth="1"/>
    <col min="9" max="9" width="12.5703125" customWidth="1"/>
    <col min="11" max="11" width="9.140625" customWidth="1"/>
    <col min="13" max="13" width="18.5703125" customWidth="1"/>
    <col min="14" max="14" width="14" customWidth="1"/>
    <col min="15" max="17" width="9.140625" customWidth="1"/>
  </cols>
  <sheetData>
    <row r="1" spans="1:14">
      <c r="A1" t="s">
        <v>25</v>
      </c>
    </row>
    <row r="3" spans="1:14">
      <c r="A3" s="10" t="s">
        <v>4</v>
      </c>
      <c r="B3" s="9" t="s">
        <v>5</v>
      </c>
      <c r="C3" s="9"/>
      <c r="D3" s="9"/>
      <c r="E3" s="9"/>
      <c r="F3" s="9"/>
      <c r="G3" s="9"/>
    </row>
    <row r="4" spans="1:14">
      <c r="A4" s="10"/>
      <c r="B4" s="7" t="s">
        <v>6</v>
      </c>
      <c r="C4" s="7" t="s">
        <v>2</v>
      </c>
      <c r="D4" s="7" t="s">
        <v>7</v>
      </c>
      <c r="E4" s="7" t="s">
        <v>1</v>
      </c>
      <c r="F4" s="7" t="s">
        <v>26</v>
      </c>
      <c r="G4" s="7" t="s">
        <v>0</v>
      </c>
    </row>
    <row r="5" spans="1:14">
      <c r="A5" s="7">
        <v>290</v>
      </c>
      <c r="B5" s="7">
        <v>0.251</v>
      </c>
      <c r="C5" s="7">
        <v>0.316</v>
      </c>
      <c r="D5" s="7">
        <v>0.36399999999999999</v>
      </c>
      <c r="E5" s="7">
        <v>0.39900000000000002</v>
      </c>
      <c r="F5" s="7">
        <v>0.437</v>
      </c>
      <c r="G5" s="7">
        <v>0.53500000000000003</v>
      </c>
    </row>
    <row r="6" spans="1:14">
      <c r="A6" s="7">
        <v>295</v>
      </c>
      <c r="B6" s="7">
        <v>0.22800000000000001</v>
      </c>
      <c r="C6" s="7">
        <v>0.29099999999999998</v>
      </c>
      <c r="D6" s="7">
        <v>0.33300000000000002</v>
      </c>
      <c r="E6" s="7">
        <v>0.36399999999999999</v>
      </c>
      <c r="F6" s="7">
        <v>0.39800000000000002</v>
      </c>
      <c r="G6" s="7">
        <v>0.48699999999999999</v>
      </c>
    </row>
    <row r="7" spans="1:14">
      <c r="A7" s="7">
        <v>300</v>
      </c>
      <c r="B7" s="7">
        <v>0.21199999999999999</v>
      </c>
      <c r="C7" s="7">
        <v>0.27300000000000002</v>
      </c>
      <c r="D7" s="7">
        <v>0.312</v>
      </c>
      <c r="E7" s="7">
        <v>0.34</v>
      </c>
      <c r="F7" s="7">
        <v>0.37</v>
      </c>
      <c r="G7" s="7">
        <v>0.45200000000000001</v>
      </c>
    </row>
    <row r="8" spans="1:14">
      <c r="A8" s="7">
        <v>305</v>
      </c>
      <c r="B8" s="7">
        <v>0.2</v>
      </c>
      <c r="C8" s="7">
        <v>0.25900000000000001</v>
      </c>
      <c r="D8" s="7">
        <v>0.29699999999999999</v>
      </c>
      <c r="E8" s="7">
        <v>0.32100000000000001</v>
      </c>
      <c r="F8" s="7">
        <v>0.35099999999999998</v>
      </c>
      <c r="G8" s="7">
        <v>0.42699999999999999</v>
      </c>
    </row>
    <row r="9" spans="1:14">
      <c r="A9" s="7">
        <v>310</v>
      </c>
      <c r="B9" s="7">
        <v>0.19700000000000001</v>
      </c>
      <c r="C9" s="7">
        <v>0.25700000000000001</v>
      </c>
      <c r="D9" s="7">
        <v>0.29299999999999998</v>
      </c>
      <c r="E9" s="7">
        <v>0.316</v>
      </c>
      <c r="F9" s="7">
        <v>0.34599999999999997</v>
      </c>
      <c r="G9" s="7">
        <v>0.41899999999999998</v>
      </c>
    </row>
    <row r="10" spans="1:14">
      <c r="A10" s="7">
        <v>315</v>
      </c>
      <c r="B10" s="7">
        <v>0.19400000000000001</v>
      </c>
      <c r="C10" s="7">
        <v>0.254</v>
      </c>
      <c r="D10" s="7">
        <v>0.29099999999999998</v>
      </c>
      <c r="E10" s="7">
        <v>0.313</v>
      </c>
      <c r="F10" s="7">
        <v>0.34300000000000003</v>
      </c>
      <c r="G10" s="7">
        <v>0.41299999999999998</v>
      </c>
    </row>
    <row r="11" spans="1:14">
      <c r="A11" s="7">
        <v>320</v>
      </c>
      <c r="B11" s="7">
        <v>0.19500000000000001</v>
      </c>
      <c r="C11" s="7">
        <v>0.255</v>
      </c>
      <c r="D11" s="7">
        <v>0.29099999999999998</v>
      </c>
      <c r="E11" s="7">
        <v>0.313</v>
      </c>
      <c r="F11" s="7">
        <v>0.34200000000000003</v>
      </c>
      <c r="G11" s="7">
        <v>0.40899999999999997</v>
      </c>
    </row>
    <row r="14" spans="1:14">
      <c r="A14" t="s">
        <v>8</v>
      </c>
      <c r="F14" t="s">
        <v>28</v>
      </c>
      <c r="K14" t="s">
        <v>29</v>
      </c>
    </row>
    <row r="16" spans="1:14">
      <c r="A16" s="10" t="s">
        <v>4</v>
      </c>
      <c r="B16" s="9" t="s">
        <v>9</v>
      </c>
      <c r="C16" s="9" t="s">
        <v>10</v>
      </c>
      <c r="D16" s="9" t="s">
        <v>11</v>
      </c>
      <c r="F16" s="10" t="s">
        <v>4</v>
      </c>
      <c r="G16" s="9" t="s">
        <v>9</v>
      </c>
      <c r="H16" s="9" t="s">
        <v>10</v>
      </c>
      <c r="I16" s="9" t="s">
        <v>11</v>
      </c>
      <c r="K16" s="10" t="s">
        <v>4</v>
      </c>
      <c r="L16" s="9" t="s">
        <v>9</v>
      </c>
      <c r="M16" s="9" t="s">
        <v>10</v>
      </c>
      <c r="N16" s="9" t="s">
        <v>11</v>
      </c>
    </row>
    <row r="17" spans="1:14">
      <c r="A17" s="10"/>
      <c r="B17" s="9"/>
      <c r="C17" s="9"/>
      <c r="D17" s="9"/>
      <c r="F17" s="10"/>
      <c r="G17" s="9"/>
      <c r="H17" s="9"/>
      <c r="I17" s="9"/>
      <c r="K17" s="10"/>
      <c r="L17" s="9"/>
      <c r="M17" s="9"/>
      <c r="N17" s="9"/>
    </row>
    <row r="18" spans="1:14">
      <c r="A18" s="7">
        <v>290</v>
      </c>
      <c r="B18" s="7">
        <v>1.4999999999999999E-2</v>
      </c>
      <c r="C18" s="7">
        <v>0.251</v>
      </c>
      <c r="D18" s="7">
        <f>B18*C18</f>
        <v>3.7649999999999997E-3</v>
      </c>
      <c r="F18" s="7">
        <v>290</v>
      </c>
      <c r="G18" s="7">
        <v>1.4999999999999999E-2</v>
      </c>
      <c r="H18" s="7">
        <v>0.316</v>
      </c>
      <c r="I18" s="7">
        <f>G18*H18</f>
        <v>4.7400000000000003E-3</v>
      </c>
      <c r="K18" s="7">
        <v>290</v>
      </c>
      <c r="L18" s="7">
        <v>1.4999999999999999E-2</v>
      </c>
      <c r="M18" s="7">
        <v>0.36399999999999999</v>
      </c>
      <c r="N18" s="7">
        <f>L18*M18</f>
        <v>5.4599999999999996E-3</v>
      </c>
    </row>
    <row r="19" spans="1:14">
      <c r="A19" s="7">
        <v>295</v>
      </c>
      <c r="B19" s="7">
        <v>8.1699999999999995E-2</v>
      </c>
      <c r="C19" s="7">
        <v>0.22800000000000001</v>
      </c>
      <c r="D19" s="7">
        <f t="shared" ref="D19:D24" si="0">B19*C19</f>
        <v>1.8627600000000001E-2</v>
      </c>
      <c r="F19" s="7">
        <v>295</v>
      </c>
      <c r="G19" s="7">
        <v>8.1699999999999995E-2</v>
      </c>
      <c r="H19" s="7">
        <v>0.29099999999999998</v>
      </c>
      <c r="I19" s="7">
        <f t="shared" ref="I19:I24" si="1">G19*H19</f>
        <v>2.3774699999999996E-2</v>
      </c>
      <c r="K19" s="7">
        <v>295</v>
      </c>
      <c r="L19" s="7">
        <v>8.1699999999999995E-2</v>
      </c>
      <c r="M19" s="7">
        <v>0.33300000000000002</v>
      </c>
      <c r="N19" s="7">
        <f t="shared" ref="N19:N24" si="2">L19*M19</f>
        <v>2.72061E-2</v>
      </c>
    </row>
    <row r="20" spans="1:14">
      <c r="A20" s="7">
        <v>300</v>
      </c>
      <c r="B20" s="7">
        <v>0.28739999999999999</v>
      </c>
      <c r="C20" s="7">
        <v>0.21199999999999999</v>
      </c>
      <c r="D20" s="7">
        <f t="shared" si="0"/>
        <v>6.0928799999999998E-2</v>
      </c>
      <c r="F20" s="7">
        <v>300</v>
      </c>
      <c r="G20" s="7">
        <v>0.28739999999999999</v>
      </c>
      <c r="H20" s="7">
        <v>0.27300000000000002</v>
      </c>
      <c r="I20" s="7">
        <f t="shared" si="1"/>
        <v>7.8460200000000008E-2</v>
      </c>
      <c r="K20" s="7">
        <v>300</v>
      </c>
      <c r="L20" s="7">
        <v>0.28739999999999999</v>
      </c>
      <c r="M20" s="7">
        <v>0.312</v>
      </c>
      <c r="N20" s="7">
        <f t="shared" si="2"/>
        <v>8.9668799999999993E-2</v>
      </c>
    </row>
    <row r="21" spans="1:14">
      <c r="A21" s="7">
        <v>305</v>
      </c>
      <c r="B21" s="7">
        <v>0.32779999999999998</v>
      </c>
      <c r="C21" s="7">
        <v>0.2</v>
      </c>
      <c r="D21" s="7">
        <f>B21*C21</f>
        <v>6.5559999999999993E-2</v>
      </c>
      <c r="F21" s="7">
        <v>305</v>
      </c>
      <c r="G21" s="7">
        <v>0.32779999999999998</v>
      </c>
      <c r="H21" s="7">
        <v>0.25900000000000001</v>
      </c>
      <c r="I21" s="7">
        <f t="shared" si="1"/>
        <v>8.4900199999999995E-2</v>
      </c>
      <c r="K21" s="7">
        <v>305</v>
      </c>
      <c r="L21" s="7">
        <v>0.32779999999999998</v>
      </c>
      <c r="M21" s="7">
        <v>0.29699999999999999</v>
      </c>
      <c r="N21" s="7">
        <f t="shared" si="2"/>
        <v>9.7356599999999988E-2</v>
      </c>
    </row>
    <row r="22" spans="1:14">
      <c r="A22" s="7">
        <v>310</v>
      </c>
      <c r="B22" s="7">
        <v>0.18640000000000001</v>
      </c>
      <c r="C22" s="7">
        <v>0.19700000000000001</v>
      </c>
      <c r="D22" s="7">
        <f>B22*C22</f>
        <v>3.6720800000000005E-2</v>
      </c>
      <c r="F22" s="7">
        <v>310</v>
      </c>
      <c r="G22" s="7">
        <v>0.18640000000000001</v>
      </c>
      <c r="H22" s="7">
        <v>0.25700000000000001</v>
      </c>
      <c r="I22" s="7">
        <f t="shared" si="1"/>
        <v>4.7904800000000004E-2</v>
      </c>
      <c r="K22" s="7">
        <v>310</v>
      </c>
      <c r="L22" s="7">
        <v>0.18640000000000001</v>
      </c>
      <c r="M22" s="7">
        <v>0.29299999999999998</v>
      </c>
      <c r="N22" s="7">
        <f t="shared" si="2"/>
        <v>5.4615200000000003E-2</v>
      </c>
    </row>
    <row r="23" spans="1:14">
      <c r="A23" s="7">
        <v>315</v>
      </c>
      <c r="B23" s="7">
        <v>8.3900000000000002E-2</v>
      </c>
      <c r="C23" s="7">
        <v>0.19400000000000001</v>
      </c>
      <c r="D23" s="7">
        <f>B23*C23</f>
        <v>1.6276600000000002E-2</v>
      </c>
      <c r="F23" s="7">
        <v>315</v>
      </c>
      <c r="G23" s="7">
        <v>8.3900000000000002E-2</v>
      </c>
      <c r="H23" s="7">
        <v>0.254</v>
      </c>
      <c r="I23" s="7">
        <f t="shared" si="1"/>
        <v>2.1310600000000002E-2</v>
      </c>
      <c r="K23" s="7">
        <v>315</v>
      </c>
      <c r="L23" s="7">
        <v>8.3900000000000002E-2</v>
      </c>
      <c r="M23" s="7">
        <v>0.29099999999999998</v>
      </c>
      <c r="N23" s="7">
        <f t="shared" si="2"/>
        <v>2.44149E-2</v>
      </c>
    </row>
    <row r="24" spans="1:14">
      <c r="A24" s="7">
        <v>320</v>
      </c>
      <c r="B24" s="7">
        <v>1.7999999999999999E-2</v>
      </c>
      <c r="C24" s="7">
        <v>0.19500000000000001</v>
      </c>
      <c r="D24" s="7">
        <f t="shared" si="0"/>
        <v>3.5099999999999997E-3</v>
      </c>
      <c r="F24" s="7">
        <v>320</v>
      </c>
      <c r="G24" s="7">
        <v>1.7999999999999999E-2</v>
      </c>
      <c r="H24" s="7">
        <v>0.255</v>
      </c>
      <c r="I24" s="7">
        <f t="shared" si="1"/>
        <v>4.5899999999999995E-3</v>
      </c>
      <c r="K24" s="7">
        <v>320</v>
      </c>
      <c r="L24" s="7">
        <v>1.7999999999999999E-2</v>
      </c>
      <c r="M24" s="7">
        <v>0.29099999999999998</v>
      </c>
      <c r="N24" s="7">
        <f t="shared" si="2"/>
        <v>5.2379999999999996E-3</v>
      </c>
    </row>
    <row r="25" spans="1:14">
      <c r="C25" s="3" t="s">
        <v>13</v>
      </c>
      <c r="D25" s="6">
        <f>SUM(D18:D24)</f>
        <v>0.20538880000000001</v>
      </c>
      <c r="H25" s="3" t="s">
        <v>13</v>
      </c>
      <c r="I25" s="6">
        <f>SUM(I18:I24)</f>
        <v>0.26568049999999999</v>
      </c>
      <c r="M25" s="3" t="s">
        <v>13</v>
      </c>
      <c r="N25" s="6">
        <f>SUM(N18:N24)</f>
        <v>0.30395960000000005</v>
      </c>
    </row>
    <row r="26" spans="1:14">
      <c r="C26" t="s">
        <v>14</v>
      </c>
      <c r="D26" s="6">
        <f>D25*10</f>
        <v>2.0538880000000002</v>
      </c>
      <c r="H26" t="s">
        <v>14</v>
      </c>
      <c r="I26" s="6">
        <f>I25*10</f>
        <v>2.6568049999999999</v>
      </c>
      <c r="M26" t="s">
        <v>14</v>
      </c>
      <c r="N26" s="6">
        <f>N25*10</f>
        <v>3.0395960000000004</v>
      </c>
    </row>
    <row r="27" spans="1:14">
      <c r="C27" t="s">
        <v>15</v>
      </c>
      <c r="D27" t="s">
        <v>16</v>
      </c>
      <c r="H27" t="s">
        <v>15</v>
      </c>
      <c r="I27" t="s">
        <v>16</v>
      </c>
      <c r="M27" t="s">
        <v>15</v>
      </c>
      <c r="N27" t="s">
        <v>16</v>
      </c>
    </row>
    <row r="30" spans="1:14">
      <c r="A30" t="s">
        <v>30</v>
      </c>
      <c r="F30" t="s">
        <v>31</v>
      </c>
      <c r="K30" t="s">
        <v>32</v>
      </c>
    </row>
    <row r="32" spans="1:14">
      <c r="A32" s="10" t="s">
        <v>4</v>
      </c>
      <c r="B32" s="9" t="s">
        <v>9</v>
      </c>
      <c r="C32" s="9" t="s">
        <v>10</v>
      </c>
      <c r="D32" s="9" t="s">
        <v>11</v>
      </c>
      <c r="F32" s="10" t="s">
        <v>4</v>
      </c>
      <c r="G32" s="9" t="s">
        <v>9</v>
      </c>
      <c r="H32" s="9" t="s">
        <v>10</v>
      </c>
      <c r="I32" s="9" t="s">
        <v>11</v>
      </c>
      <c r="K32" s="10" t="s">
        <v>4</v>
      </c>
      <c r="L32" s="9" t="s">
        <v>9</v>
      </c>
      <c r="M32" s="9" t="s">
        <v>10</v>
      </c>
      <c r="N32" s="9" t="s">
        <v>11</v>
      </c>
    </row>
    <row r="33" spans="1:14">
      <c r="A33" s="10"/>
      <c r="B33" s="9"/>
      <c r="C33" s="9"/>
      <c r="D33" s="9"/>
      <c r="F33" s="10"/>
      <c r="G33" s="9"/>
      <c r="H33" s="9"/>
      <c r="I33" s="9"/>
      <c r="K33" s="10"/>
      <c r="L33" s="9"/>
      <c r="M33" s="9"/>
      <c r="N33" s="9"/>
    </row>
    <row r="34" spans="1:14">
      <c r="A34" s="7">
        <v>290</v>
      </c>
      <c r="B34" s="7">
        <v>1.4999999999999999E-2</v>
      </c>
      <c r="C34" s="7">
        <v>0.39900000000000002</v>
      </c>
      <c r="D34" s="7">
        <f>B34*C34</f>
        <v>5.9849999999999999E-3</v>
      </c>
      <c r="F34" s="7">
        <v>290</v>
      </c>
      <c r="G34" s="7">
        <v>1.4999999999999999E-2</v>
      </c>
      <c r="H34" s="7">
        <v>0.437</v>
      </c>
      <c r="I34" s="7">
        <f>G34*H34</f>
        <v>6.5550000000000001E-3</v>
      </c>
      <c r="K34" s="7">
        <v>290</v>
      </c>
      <c r="L34" s="7">
        <v>1.4999999999999999E-2</v>
      </c>
      <c r="M34" s="7">
        <v>0.53500000000000003</v>
      </c>
      <c r="N34" s="7">
        <f>L34*M34</f>
        <v>8.0250000000000009E-3</v>
      </c>
    </row>
    <row r="35" spans="1:14">
      <c r="A35" s="7">
        <v>295</v>
      </c>
      <c r="B35" s="7">
        <v>8.1699999999999995E-2</v>
      </c>
      <c r="C35" s="7">
        <v>0.36399999999999999</v>
      </c>
      <c r="D35" s="7">
        <f t="shared" ref="D35:D40" si="3">B35*C35</f>
        <v>2.9738799999999996E-2</v>
      </c>
      <c r="F35" s="7">
        <v>295</v>
      </c>
      <c r="G35" s="7">
        <v>8.1699999999999995E-2</v>
      </c>
      <c r="H35" s="7">
        <v>0.39800000000000002</v>
      </c>
      <c r="I35" s="7">
        <f t="shared" ref="I35:I40" si="4">G35*H35</f>
        <v>3.25166E-2</v>
      </c>
      <c r="K35" s="7">
        <v>295</v>
      </c>
      <c r="L35" s="7">
        <v>8.1699999999999995E-2</v>
      </c>
      <c r="M35" s="7">
        <v>0.48699999999999999</v>
      </c>
      <c r="N35" s="7">
        <f t="shared" ref="N35:N40" si="5">L35*M35</f>
        <v>3.9787899999999994E-2</v>
      </c>
    </row>
    <row r="36" spans="1:14">
      <c r="A36" s="7">
        <v>300</v>
      </c>
      <c r="B36" s="7">
        <v>0.28739999999999999</v>
      </c>
      <c r="C36" s="7">
        <v>0.34</v>
      </c>
      <c r="D36" s="7">
        <f t="shared" si="3"/>
        <v>9.7715999999999997E-2</v>
      </c>
      <c r="F36" s="7">
        <v>300</v>
      </c>
      <c r="G36" s="7">
        <v>0.28739999999999999</v>
      </c>
      <c r="H36" s="7">
        <v>0.37</v>
      </c>
      <c r="I36" s="7">
        <f t="shared" si="4"/>
        <v>0.10633799999999999</v>
      </c>
      <c r="K36" s="7">
        <v>300</v>
      </c>
      <c r="L36" s="7">
        <v>0.28739999999999999</v>
      </c>
      <c r="M36" s="7">
        <v>0.45200000000000001</v>
      </c>
      <c r="N36" s="7">
        <f t="shared" si="5"/>
        <v>0.12990479999999999</v>
      </c>
    </row>
    <row r="37" spans="1:14">
      <c r="A37" s="7">
        <v>305</v>
      </c>
      <c r="B37" s="7">
        <v>0.32779999999999998</v>
      </c>
      <c r="C37" s="7">
        <v>0.32100000000000001</v>
      </c>
      <c r="D37" s="7">
        <f t="shared" si="3"/>
        <v>0.10522379999999999</v>
      </c>
      <c r="F37" s="7">
        <v>305</v>
      </c>
      <c r="G37" s="7">
        <v>0.32779999999999998</v>
      </c>
      <c r="H37" s="7">
        <v>0.35099999999999998</v>
      </c>
      <c r="I37" s="7">
        <f t="shared" si="4"/>
        <v>0.11505779999999999</v>
      </c>
      <c r="K37" s="7">
        <v>305</v>
      </c>
      <c r="L37" s="7">
        <v>0.32779999999999998</v>
      </c>
      <c r="M37" s="7">
        <v>0.42699999999999999</v>
      </c>
      <c r="N37" s="7">
        <f t="shared" si="5"/>
        <v>0.1399706</v>
      </c>
    </row>
    <row r="38" spans="1:14">
      <c r="A38" s="7">
        <v>310</v>
      </c>
      <c r="B38" s="7">
        <v>0.18640000000000001</v>
      </c>
      <c r="C38" s="7">
        <v>0.316</v>
      </c>
      <c r="D38" s="7">
        <f t="shared" si="3"/>
        <v>5.8902400000000001E-2</v>
      </c>
      <c r="F38" s="7">
        <v>310</v>
      </c>
      <c r="G38" s="7">
        <v>0.18640000000000001</v>
      </c>
      <c r="H38" s="7">
        <v>0.34599999999999997</v>
      </c>
      <c r="I38" s="7">
        <f t="shared" si="4"/>
        <v>6.4494399999999993E-2</v>
      </c>
      <c r="K38" s="7">
        <v>310</v>
      </c>
      <c r="L38" s="7">
        <v>0.18640000000000001</v>
      </c>
      <c r="M38" s="7">
        <v>0.41899999999999998</v>
      </c>
      <c r="N38" s="7">
        <f t="shared" si="5"/>
        <v>7.8101600000000007E-2</v>
      </c>
    </row>
    <row r="39" spans="1:14">
      <c r="A39" s="7">
        <v>315</v>
      </c>
      <c r="B39" s="7">
        <v>8.3900000000000002E-2</v>
      </c>
      <c r="C39" s="7">
        <v>0.313</v>
      </c>
      <c r="D39" s="7">
        <f t="shared" si="3"/>
        <v>2.6260700000000001E-2</v>
      </c>
      <c r="F39" s="7">
        <v>315</v>
      </c>
      <c r="G39" s="7">
        <v>8.3900000000000002E-2</v>
      </c>
      <c r="H39" s="7">
        <v>0.34300000000000003</v>
      </c>
      <c r="I39" s="7">
        <f t="shared" si="4"/>
        <v>2.8777700000000003E-2</v>
      </c>
      <c r="K39" s="7">
        <v>315</v>
      </c>
      <c r="L39" s="7">
        <v>8.3900000000000002E-2</v>
      </c>
      <c r="M39" s="7">
        <v>0.41299999999999998</v>
      </c>
      <c r="N39" s="7">
        <f t="shared" si="5"/>
        <v>3.46507E-2</v>
      </c>
    </row>
    <row r="40" spans="1:14">
      <c r="A40" s="7">
        <v>320</v>
      </c>
      <c r="B40" s="7">
        <v>1.7999999999999999E-2</v>
      </c>
      <c r="C40" s="7">
        <v>0.313</v>
      </c>
      <c r="D40" s="7">
        <f t="shared" si="3"/>
        <v>5.6339999999999993E-3</v>
      </c>
      <c r="F40" s="7">
        <v>320</v>
      </c>
      <c r="G40" s="7">
        <v>1.7999999999999999E-2</v>
      </c>
      <c r="H40" s="7">
        <v>0.34200000000000003</v>
      </c>
      <c r="I40" s="7">
        <f t="shared" si="4"/>
        <v>6.156E-3</v>
      </c>
      <c r="K40" s="7">
        <v>320</v>
      </c>
      <c r="L40" s="7">
        <v>1.7999999999999999E-2</v>
      </c>
      <c r="M40" s="7">
        <v>0.40899999999999997</v>
      </c>
      <c r="N40" s="7">
        <f t="shared" si="5"/>
        <v>7.3619999999999988E-3</v>
      </c>
    </row>
    <row r="41" spans="1:14">
      <c r="C41" s="3" t="s">
        <v>13</v>
      </c>
      <c r="D41" s="6">
        <f>SUM(D34:D40)</f>
        <v>0.3294607</v>
      </c>
      <c r="H41" s="3" t="s">
        <v>13</v>
      </c>
      <c r="I41" s="6">
        <f>SUM(I34:I40)</f>
        <v>0.35989549999999998</v>
      </c>
      <c r="M41" s="3" t="s">
        <v>13</v>
      </c>
      <c r="N41" s="6">
        <f>SUM(N34:N40)</f>
        <v>0.43780259999999993</v>
      </c>
    </row>
    <row r="42" spans="1:14">
      <c r="C42" t="s">
        <v>14</v>
      </c>
      <c r="D42" s="6">
        <f>D41*10</f>
        <v>3.2946070000000001</v>
      </c>
      <c r="H42" t="s">
        <v>14</v>
      </c>
      <c r="I42" s="6">
        <f>I41*10</f>
        <v>3.5989549999999997</v>
      </c>
      <c r="M42" t="s">
        <v>14</v>
      </c>
      <c r="N42" s="6">
        <f>N41*10</f>
        <v>4.3780259999999993</v>
      </c>
    </row>
    <row r="43" spans="1:14">
      <c r="C43" t="s">
        <v>15</v>
      </c>
      <c r="D43" t="s">
        <v>16</v>
      </c>
      <c r="H43" t="s">
        <v>15</v>
      </c>
      <c r="I43" t="s">
        <v>16</v>
      </c>
      <c r="M43" t="s">
        <v>15</v>
      </c>
      <c r="N43" t="s">
        <v>20</v>
      </c>
    </row>
  </sheetData>
  <mergeCells count="26">
    <mergeCell ref="H32:H33"/>
    <mergeCell ref="I32:I33"/>
    <mergeCell ref="K32:K33"/>
    <mergeCell ref="L32:L33"/>
    <mergeCell ref="M32:M33"/>
    <mergeCell ref="N32:N33"/>
    <mergeCell ref="A32:A33"/>
    <mergeCell ref="B32:B33"/>
    <mergeCell ref="C32:C33"/>
    <mergeCell ref="D32:D33"/>
    <mergeCell ref="F32:F33"/>
    <mergeCell ref="G32:G33"/>
    <mergeCell ref="H16:H17"/>
    <mergeCell ref="I16:I17"/>
    <mergeCell ref="K16:K17"/>
    <mergeCell ref="L16:L17"/>
    <mergeCell ref="M16:M17"/>
    <mergeCell ref="N16:N17"/>
    <mergeCell ref="A3:A4"/>
    <mergeCell ref="B3:G3"/>
    <mergeCell ref="A16:A17"/>
    <mergeCell ref="B16:B17"/>
    <mergeCell ref="C16:C17"/>
    <mergeCell ref="D16:D17"/>
    <mergeCell ref="F16:F17"/>
    <mergeCell ref="G16:G17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I7" sqref="I7"/>
    </sheetView>
  </sheetViews>
  <sheetFormatPr defaultRowHeight="15"/>
  <cols>
    <col min="2" max="2" width="12.28515625" customWidth="1"/>
    <col min="3" max="3" width="19" customWidth="1"/>
    <col min="4" max="4" width="11.28515625" customWidth="1"/>
    <col min="8" max="8" width="17.5703125" customWidth="1"/>
    <col min="9" max="9" width="10.7109375" customWidth="1"/>
    <col min="13" max="13" width="18.7109375" customWidth="1"/>
    <col min="14" max="14" width="11.28515625" customWidth="1"/>
  </cols>
  <sheetData>
    <row r="1" spans="1:14">
      <c r="A1" t="s">
        <v>27</v>
      </c>
    </row>
    <row r="3" spans="1:14">
      <c r="A3" s="10" t="s">
        <v>4</v>
      </c>
      <c r="B3" s="9" t="s">
        <v>5</v>
      </c>
      <c r="C3" s="9"/>
      <c r="D3" s="9"/>
      <c r="E3" s="9"/>
      <c r="F3" s="9"/>
      <c r="G3" s="9"/>
    </row>
    <row r="4" spans="1:14">
      <c r="A4" s="10"/>
      <c r="B4" s="7" t="s">
        <v>6</v>
      </c>
      <c r="C4" s="7" t="s">
        <v>2</v>
      </c>
      <c r="D4" s="7" t="s">
        <v>7</v>
      </c>
      <c r="E4" s="7" t="s">
        <v>1</v>
      </c>
      <c r="F4" s="7" t="s">
        <v>26</v>
      </c>
      <c r="G4" s="7" t="s">
        <v>0</v>
      </c>
    </row>
    <row r="5" spans="1:14">
      <c r="A5" s="7">
        <v>290</v>
      </c>
      <c r="B5" s="7">
        <v>0.14399999999999999</v>
      </c>
      <c r="C5" s="7">
        <v>0.19800000000000001</v>
      </c>
      <c r="D5" s="7">
        <v>0.24299999999999999</v>
      </c>
      <c r="E5" s="7">
        <v>0.30099999999999999</v>
      </c>
      <c r="F5" s="7">
        <v>0.377</v>
      </c>
      <c r="G5" s="7">
        <v>0.57899999999999996</v>
      </c>
    </row>
    <row r="6" spans="1:14">
      <c r="A6" s="7">
        <v>295</v>
      </c>
      <c r="B6" s="7">
        <v>0.15</v>
      </c>
      <c r="C6" s="7">
        <v>0.20300000000000001</v>
      </c>
      <c r="D6" s="7">
        <v>0.254</v>
      </c>
      <c r="E6" s="7">
        <v>0.316</v>
      </c>
      <c r="F6" s="7">
        <v>0.39</v>
      </c>
      <c r="G6" s="7">
        <v>0.61099999999999999</v>
      </c>
    </row>
    <row r="7" spans="1:14">
      <c r="A7" s="7">
        <v>300</v>
      </c>
      <c r="B7" s="7">
        <v>0.154</v>
      </c>
      <c r="C7" s="7">
        <v>0.20799999999999999</v>
      </c>
      <c r="D7" s="7">
        <v>0.26600000000000001</v>
      </c>
      <c r="E7" s="7">
        <v>0.32300000000000001</v>
      </c>
      <c r="F7" s="7">
        <v>0.39800000000000002</v>
      </c>
      <c r="G7" s="7">
        <v>0.625</v>
      </c>
    </row>
    <row r="8" spans="1:14">
      <c r="A8" s="7">
        <v>305</v>
      </c>
      <c r="B8" s="7">
        <v>0.153</v>
      </c>
      <c r="C8" s="7">
        <v>0.20899999999999999</v>
      </c>
      <c r="D8" s="7">
        <v>0.253</v>
      </c>
      <c r="E8" s="7">
        <v>0.32100000000000001</v>
      </c>
      <c r="F8" s="7">
        <v>0.40300000000000002</v>
      </c>
      <c r="G8" s="7">
        <v>0.626</v>
      </c>
    </row>
    <row r="9" spans="1:14">
      <c r="A9" s="7">
        <v>310</v>
      </c>
      <c r="B9" s="7">
        <v>0.159</v>
      </c>
      <c r="C9" s="7">
        <v>0.219</v>
      </c>
      <c r="D9" s="7">
        <v>0.26700000000000002</v>
      </c>
      <c r="E9" s="7">
        <v>0.33100000000000002</v>
      </c>
      <c r="F9" s="7">
        <v>0.42299999999999999</v>
      </c>
      <c r="G9" s="7">
        <v>0.64600000000000002</v>
      </c>
    </row>
    <row r="10" spans="1:14">
      <c r="A10" s="7">
        <v>315</v>
      </c>
      <c r="B10" s="7">
        <v>0.16600000000000001</v>
      </c>
      <c r="C10" s="7">
        <v>0.23100000000000001</v>
      </c>
      <c r="D10" s="7">
        <v>0.28299999999999997</v>
      </c>
      <c r="E10" s="7">
        <v>0.34499999999999997</v>
      </c>
      <c r="F10" s="7">
        <v>0.44600000000000001</v>
      </c>
      <c r="G10" s="7">
        <v>0.68</v>
      </c>
    </row>
    <row r="11" spans="1:14">
      <c r="A11" s="7">
        <v>320</v>
      </c>
      <c r="B11" s="7">
        <v>0.17699999999999999</v>
      </c>
      <c r="C11" s="7">
        <v>0.254</v>
      </c>
      <c r="D11" s="7">
        <v>0.313</v>
      </c>
      <c r="E11" s="7">
        <v>0.37</v>
      </c>
      <c r="F11" s="7">
        <v>0.48099999999999998</v>
      </c>
      <c r="G11" s="7">
        <v>0.72499999999999998</v>
      </c>
    </row>
    <row r="14" spans="1:14">
      <c r="A14" t="s">
        <v>8</v>
      </c>
      <c r="F14" t="s">
        <v>28</v>
      </c>
      <c r="K14" t="s">
        <v>29</v>
      </c>
    </row>
    <row r="16" spans="1:14">
      <c r="A16" s="10" t="s">
        <v>4</v>
      </c>
      <c r="B16" s="9" t="s">
        <v>9</v>
      </c>
      <c r="C16" s="9" t="s">
        <v>10</v>
      </c>
      <c r="D16" s="9" t="s">
        <v>11</v>
      </c>
      <c r="F16" s="10" t="s">
        <v>4</v>
      </c>
      <c r="G16" s="9" t="s">
        <v>9</v>
      </c>
      <c r="H16" s="9" t="s">
        <v>10</v>
      </c>
      <c r="I16" s="9" t="s">
        <v>11</v>
      </c>
      <c r="K16" s="10" t="s">
        <v>4</v>
      </c>
      <c r="L16" s="9" t="s">
        <v>9</v>
      </c>
      <c r="M16" s="9" t="s">
        <v>10</v>
      </c>
      <c r="N16" s="9" t="s">
        <v>11</v>
      </c>
    </row>
    <row r="17" spans="1:14">
      <c r="A17" s="10"/>
      <c r="B17" s="9"/>
      <c r="C17" s="9"/>
      <c r="D17" s="9"/>
      <c r="F17" s="10"/>
      <c r="G17" s="9"/>
      <c r="H17" s="9"/>
      <c r="I17" s="9"/>
      <c r="K17" s="10"/>
      <c r="L17" s="9"/>
      <c r="M17" s="9"/>
      <c r="N17" s="9"/>
    </row>
    <row r="18" spans="1:14">
      <c r="A18" s="7">
        <v>290</v>
      </c>
      <c r="B18" s="7">
        <v>1.4999999999999999E-2</v>
      </c>
      <c r="C18" s="7">
        <v>0.14399999999999999</v>
      </c>
      <c r="D18" s="7">
        <f>B18*C18</f>
        <v>2.1599999999999996E-3</v>
      </c>
      <c r="F18" s="7">
        <v>290</v>
      </c>
      <c r="G18" s="7">
        <v>1.4999999999999999E-2</v>
      </c>
      <c r="H18" s="7">
        <v>0.19800000000000001</v>
      </c>
      <c r="I18" s="7">
        <f>G18*H18</f>
        <v>2.97E-3</v>
      </c>
      <c r="K18" s="7">
        <v>290</v>
      </c>
      <c r="L18" s="7">
        <v>1.4999999999999999E-2</v>
      </c>
      <c r="M18" s="7">
        <v>0.24299999999999999</v>
      </c>
      <c r="N18" s="7">
        <f>L18*M18</f>
        <v>3.6449999999999998E-3</v>
      </c>
    </row>
    <row r="19" spans="1:14">
      <c r="A19" s="7">
        <v>295</v>
      </c>
      <c r="B19" s="7">
        <v>8.1699999999999995E-2</v>
      </c>
      <c r="C19" s="7">
        <v>0.15</v>
      </c>
      <c r="D19" s="7">
        <f t="shared" ref="D19:D24" si="0">B19*C19</f>
        <v>1.2254999999999999E-2</v>
      </c>
      <c r="F19" s="7">
        <v>295</v>
      </c>
      <c r="G19" s="7">
        <v>8.1699999999999995E-2</v>
      </c>
      <c r="H19" s="7">
        <v>0.20300000000000001</v>
      </c>
      <c r="I19" s="7">
        <f t="shared" ref="I19:I24" si="1">G19*H19</f>
        <v>1.6585099999999998E-2</v>
      </c>
      <c r="K19" s="7">
        <v>295</v>
      </c>
      <c r="L19" s="7">
        <v>8.1699999999999995E-2</v>
      </c>
      <c r="M19" s="7">
        <v>0.254</v>
      </c>
      <c r="N19" s="7">
        <f t="shared" ref="N19:N24" si="2">L19*M19</f>
        <v>2.0751799999999997E-2</v>
      </c>
    </row>
    <row r="20" spans="1:14">
      <c r="A20" s="7">
        <v>300</v>
      </c>
      <c r="B20" s="7">
        <v>0.28739999999999999</v>
      </c>
      <c r="C20" s="7">
        <v>0.154</v>
      </c>
      <c r="D20" s="7">
        <f t="shared" si="0"/>
        <v>4.4259599999999996E-2</v>
      </c>
      <c r="F20" s="7">
        <v>300</v>
      </c>
      <c r="G20" s="7">
        <v>0.28739999999999999</v>
      </c>
      <c r="H20" s="7">
        <v>0.20799999999999999</v>
      </c>
      <c r="I20" s="7">
        <f t="shared" si="1"/>
        <v>5.9779199999999998E-2</v>
      </c>
      <c r="K20" s="7">
        <v>300</v>
      </c>
      <c r="L20" s="7">
        <v>0.28739999999999999</v>
      </c>
      <c r="M20" s="7">
        <v>0.26600000000000001</v>
      </c>
      <c r="N20" s="7">
        <f t="shared" si="2"/>
        <v>7.64484E-2</v>
      </c>
    </row>
    <row r="21" spans="1:14">
      <c r="A21" s="7">
        <v>305</v>
      </c>
      <c r="B21" s="7">
        <v>0.32779999999999998</v>
      </c>
      <c r="C21" s="7">
        <v>0.153</v>
      </c>
      <c r="D21" s="7">
        <f t="shared" si="0"/>
        <v>5.0153399999999994E-2</v>
      </c>
      <c r="F21" s="7">
        <v>305</v>
      </c>
      <c r="G21" s="7">
        <v>0.32779999999999998</v>
      </c>
      <c r="H21" s="7">
        <v>0.20899999999999999</v>
      </c>
      <c r="I21" s="7">
        <f t="shared" si="1"/>
        <v>6.8510199999999993E-2</v>
      </c>
      <c r="K21" s="7">
        <v>305</v>
      </c>
      <c r="L21" s="7">
        <v>0.32779999999999998</v>
      </c>
      <c r="M21" s="7">
        <v>0.253</v>
      </c>
      <c r="N21" s="7">
        <f t="shared" si="2"/>
        <v>8.293339999999999E-2</v>
      </c>
    </row>
    <row r="22" spans="1:14">
      <c r="A22" s="7">
        <v>310</v>
      </c>
      <c r="B22" s="7">
        <v>0.18640000000000001</v>
      </c>
      <c r="C22" s="7">
        <v>0.159</v>
      </c>
      <c r="D22" s="7">
        <f t="shared" si="0"/>
        <v>2.9637600000000004E-2</v>
      </c>
      <c r="F22" s="7">
        <v>310</v>
      </c>
      <c r="G22" s="7">
        <v>0.18640000000000001</v>
      </c>
      <c r="H22" s="7">
        <v>0.219</v>
      </c>
      <c r="I22" s="7">
        <f t="shared" si="1"/>
        <v>4.08216E-2</v>
      </c>
      <c r="K22" s="7">
        <v>310</v>
      </c>
      <c r="L22" s="7">
        <v>0.18640000000000001</v>
      </c>
      <c r="M22" s="7">
        <v>0.26700000000000002</v>
      </c>
      <c r="N22" s="7">
        <f t="shared" si="2"/>
        <v>4.9768800000000009E-2</v>
      </c>
    </row>
    <row r="23" spans="1:14">
      <c r="A23" s="7">
        <v>315</v>
      </c>
      <c r="B23" s="7">
        <v>8.3900000000000002E-2</v>
      </c>
      <c r="C23" s="7">
        <v>0.16600000000000001</v>
      </c>
      <c r="D23" s="7">
        <f t="shared" si="0"/>
        <v>1.3927400000000001E-2</v>
      </c>
      <c r="F23" s="7">
        <v>315</v>
      </c>
      <c r="G23" s="7">
        <v>8.3900000000000002E-2</v>
      </c>
      <c r="H23" s="7">
        <v>0.23100000000000001</v>
      </c>
      <c r="I23" s="7">
        <f t="shared" si="1"/>
        <v>1.9380900000000003E-2</v>
      </c>
      <c r="K23" s="7">
        <v>315</v>
      </c>
      <c r="L23" s="7">
        <v>8.3900000000000002E-2</v>
      </c>
      <c r="M23" s="7">
        <v>0.28299999999999997</v>
      </c>
      <c r="N23" s="7">
        <f t="shared" si="2"/>
        <v>2.37437E-2</v>
      </c>
    </row>
    <row r="24" spans="1:14">
      <c r="A24" s="7">
        <v>320</v>
      </c>
      <c r="B24" s="7">
        <v>1.7999999999999999E-2</v>
      </c>
      <c r="C24" s="7">
        <v>0.17699999999999999</v>
      </c>
      <c r="D24" s="7">
        <f t="shared" si="0"/>
        <v>3.1859999999999996E-3</v>
      </c>
      <c r="F24" s="7">
        <v>320</v>
      </c>
      <c r="G24" s="7">
        <v>1.7999999999999999E-2</v>
      </c>
      <c r="H24" s="7">
        <v>0.254</v>
      </c>
      <c r="I24" s="7">
        <f t="shared" si="1"/>
        <v>4.5719999999999997E-3</v>
      </c>
      <c r="K24" s="7">
        <v>320</v>
      </c>
      <c r="L24" s="7">
        <v>1.7999999999999999E-2</v>
      </c>
      <c r="M24" s="7">
        <v>0.313</v>
      </c>
      <c r="N24" s="7">
        <f t="shared" si="2"/>
        <v>5.6339999999999993E-3</v>
      </c>
    </row>
    <row r="25" spans="1:14">
      <c r="C25" s="3" t="s">
        <v>13</v>
      </c>
      <c r="D25" s="6">
        <f>SUM(D18:D24)</f>
        <v>0.155579</v>
      </c>
      <c r="H25" s="3" t="s">
        <v>13</v>
      </c>
      <c r="I25" s="6">
        <f>SUM(I18:I24)</f>
        <v>0.212619</v>
      </c>
      <c r="M25" s="3" t="s">
        <v>13</v>
      </c>
      <c r="N25" s="6">
        <f>SUM(N18:N24)</f>
        <v>0.26292509999999997</v>
      </c>
    </row>
    <row r="26" spans="1:14">
      <c r="C26" t="s">
        <v>14</v>
      </c>
      <c r="D26" s="6">
        <f>D25*10</f>
        <v>1.55579</v>
      </c>
      <c r="H26" t="s">
        <v>14</v>
      </c>
      <c r="I26" s="6">
        <f>I25*10</f>
        <v>2.1261900000000002</v>
      </c>
      <c r="M26" t="s">
        <v>14</v>
      </c>
      <c r="N26" s="6">
        <f>N25*10</f>
        <v>2.6292509999999996</v>
      </c>
    </row>
    <row r="27" spans="1:14">
      <c r="C27" t="s">
        <v>15</v>
      </c>
      <c r="H27" t="s">
        <v>15</v>
      </c>
      <c r="I27" t="s">
        <v>16</v>
      </c>
      <c r="M27" t="s">
        <v>15</v>
      </c>
      <c r="N27" t="s">
        <v>16</v>
      </c>
    </row>
    <row r="30" spans="1:14">
      <c r="A30" t="s">
        <v>30</v>
      </c>
      <c r="F30" t="s">
        <v>31</v>
      </c>
      <c r="K30" t="s">
        <v>32</v>
      </c>
    </row>
    <row r="32" spans="1:14">
      <c r="A32" s="10" t="s">
        <v>4</v>
      </c>
      <c r="B32" s="9" t="s">
        <v>9</v>
      </c>
      <c r="C32" s="9" t="s">
        <v>10</v>
      </c>
      <c r="D32" s="9" t="s">
        <v>11</v>
      </c>
      <c r="F32" s="10" t="s">
        <v>4</v>
      </c>
      <c r="G32" s="9" t="s">
        <v>9</v>
      </c>
      <c r="H32" s="9" t="s">
        <v>10</v>
      </c>
      <c r="I32" s="9" t="s">
        <v>11</v>
      </c>
      <c r="K32" s="10" t="s">
        <v>4</v>
      </c>
      <c r="L32" s="9" t="s">
        <v>9</v>
      </c>
      <c r="M32" s="9" t="s">
        <v>10</v>
      </c>
      <c r="N32" s="9" t="s">
        <v>11</v>
      </c>
    </row>
    <row r="33" spans="1:14">
      <c r="A33" s="10"/>
      <c r="B33" s="9"/>
      <c r="C33" s="9"/>
      <c r="D33" s="9"/>
      <c r="F33" s="10"/>
      <c r="G33" s="9"/>
      <c r="H33" s="9"/>
      <c r="I33" s="9"/>
      <c r="K33" s="10"/>
      <c r="L33" s="9"/>
      <c r="M33" s="9"/>
      <c r="N33" s="9"/>
    </row>
    <row r="34" spans="1:14">
      <c r="A34" s="7">
        <v>290</v>
      </c>
      <c r="B34" s="7">
        <v>1.4999999999999999E-2</v>
      </c>
      <c r="C34" s="7">
        <v>0.30099999999999999</v>
      </c>
      <c r="D34" s="7">
        <f>B34*C34</f>
        <v>4.5149999999999999E-3</v>
      </c>
      <c r="F34" s="7">
        <v>290</v>
      </c>
      <c r="G34" s="7">
        <v>1.4999999999999999E-2</v>
      </c>
      <c r="H34" s="7">
        <v>0.377</v>
      </c>
      <c r="I34" s="7">
        <f>G34*H34</f>
        <v>5.6549999999999994E-3</v>
      </c>
      <c r="K34" s="7">
        <v>290</v>
      </c>
      <c r="L34" s="7">
        <v>1.4999999999999999E-2</v>
      </c>
      <c r="M34" s="7">
        <v>0.57899999999999996</v>
      </c>
      <c r="N34" s="7">
        <f>L34*M34</f>
        <v>8.6849999999999983E-3</v>
      </c>
    </row>
    <row r="35" spans="1:14">
      <c r="A35" s="7">
        <v>295</v>
      </c>
      <c r="B35" s="7">
        <v>8.1699999999999995E-2</v>
      </c>
      <c r="C35" s="7">
        <v>0.316</v>
      </c>
      <c r="D35" s="7">
        <f t="shared" ref="D35:D40" si="3">B35*C35</f>
        <v>2.5817199999999998E-2</v>
      </c>
      <c r="F35" s="7">
        <v>295</v>
      </c>
      <c r="G35" s="7">
        <v>8.1699999999999995E-2</v>
      </c>
      <c r="H35" s="7">
        <v>0.39</v>
      </c>
      <c r="I35" s="7">
        <f t="shared" ref="I35:I40" si="4">G35*H35</f>
        <v>3.1863000000000002E-2</v>
      </c>
      <c r="K35" s="7">
        <v>295</v>
      </c>
      <c r="L35" s="7">
        <v>8.1699999999999995E-2</v>
      </c>
      <c r="M35" s="7">
        <v>0.61099999999999999</v>
      </c>
      <c r="N35" s="7">
        <f t="shared" ref="N35:N40" si="5">L35*M35</f>
        <v>4.9918699999999996E-2</v>
      </c>
    </row>
    <row r="36" spans="1:14">
      <c r="A36" s="7">
        <v>300</v>
      </c>
      <c r="B36" s="7">
        <v>0.28739999999999999</v>
      </c>
      <c r="C36" s="7">
        <v>0.32300000000000001</v>
      </c>
      <c r="D36" s="7">
        <f t="shared" si="3"/>
        <v>9.2830200000000002E-2</v>
      </c>
      <c r="F36" s="7">
        <v>300</v>
      </c>
      <c r="G36" s="7">
        <v>0.28739999999999999</v>
      </c>
      <c r="H36" s="7">
        <v>0.39800000000000002</v>
      </c>
      <c r="I36" s="7">
        <f t="shared" si="4"/>
        <v>0.11438520000000001</v>
      </c>
      <c r="K36" s="7">
        <v>300</v>
      </c>
      <c r="L36" s="7">
        <v>0.28739999999999999</v>
      </c>
      <c r="M36" s="7">
        <v>0.625</v>
      </c>
      <c r="N36" s="7">
        <f t="shared" si="5"/>
        <v>0.17962499999999998</v>
      </c>
    </row>
    <row r="37" spans="1:14">
      <c r="A37" s="7">
        <v>305</v>
      </c>
      <c r="B37" s="7">
        <v>0.32779999999999998</v>
      </c>
      <c r="C37" s="7">
        <v>0.32100000000000001</v>
      </c>
      <c r="D37" s="7">
        <f t="shared" si="3"/>
        <v>0.10522379999999999</v>
      </c>
      <c r="F37" s="7">
        <v>305</v>
      </c>
      <c r="G37" s="7">
        <v>0.32779999999999998</v>
      </c>
      <c r="H37" s="7">
        <v>0.40300000000000002</v>
      </c>
      <c r="I37" s="7">
        <f t="shared" si="4"/>
        <v>0.13210340000000001</v>
      </c>
      <c r="K37" s="7">
        <v>305</v>
      </c>
      <c r="L37" s="7">
        <v>0.32779999999999998</v>
      </c>
      <c r="M37" s="7">
        <v>0.626</v>
      </c>
      <c r="N37" s="7">
        <f t="shared" si="5"/>
        <v>0.20520279999999999</v>
      </c>
    </row>
    <row r="38" spans="1:14">
      <c r="A38" s="7">
        <v>310</v>
      </c>
      <c r="B38" s="7">
        <v>0.18640000000000001</v>
      </c>
      <c r="C38" s="7">
        <v>0.33100000000000002</v>
      </c>
      <c r="D38" s="7">
        <f t="shared" si="3"/>
        <v>6.1698400000000007E-2</v>
      </c>
      <c r="F38" s="7">
        <v>310</v>
      </c>
      <c r="G38" s="7">
        <v>0.18640000000000001</v>
      </c>
      <c r="H38" s="7">
        <v>0.42299999999999999</v>
      </c>
      <c r="I38" s="7">
        <f t="shared" si="4"/>
        <v>7.8847200000000006E-2</v>
      </c>
      <c r="K38" s="7">
        <v>310</v>
      </c>
      <c r="L38" s="7">
        <v>0.18640000000000001</v>
      </c>
      <c r="M38" s="7">
        <v>0.64600000000000002</v>
      </c>
      <c r="N38" s="7">
        <f t="shared" si="5"/>
        <v>0.1204144</v>
      </c>
    </row>
    <row r="39" spans="1:14">
      <c r="A39" s="7">
        <v>315</v>
      </c>
      <c r="B39" s="7">
        <v>8.3900000000000002E-2</v>
      </c>
      <c r="C39" s="7">
        <v>0.34499999999999997</v>
      </c>
      <c r="D39" s="7">
        <f t="shared" si="3"/>
        <v>2.8945499999999999E-2</v>
      </c>
      <c r="F39" s="7">
        <v>315</v>
      </c>
      <c r="G39" s="7">
        <v>8.3900000000000002E-2</v>
      </c>
      <c r="H39" s="7">
        <v>0.44600000000000001</v>
      </c>
      <c r="I39" s="7">
        <f t="shared" si="4"/>
        <v>3.7419399999999998E-2</v>
      </c>
      <c r="K39" s="7">
        <v>315</v>
      </c>
      <c r="L39" s="7">
        <v>8.3900000000000002E-2</v>
      </c>
      <c r="M39" s="7">
        <v>0.68</v>
      </c>
      <c r="N39" s="7">
        <f t="shared" si="5"/>
        <v>5.7052000000000005E-2</v>
      </c>
    </row>
    <row r="40" spans="1:14">
      <c r="A40" s="7">
        <v>320</v>
      </c>
      <c r="B40" s="7">
        <v>1.7999999999999999E-2</v>
      </c>
      <c r="C40" s="7">
        <v>0.37</v>
      </c>
      <c r="D40" s="7">
        <f t="shared" si="3"/>
        <v>6.6599999999999993E-3</v>
      </c>
      <c r="F40" s="7">
        <v>320</v>
      </c>
      <c r="G40" s="7">
        <v>1.7999999999999999E-2</v>
      </c>
      <c r="H40" s="7">
        <v>0.48099999999999998</v>
      </c>
      <c r="I40" s="7">
        <f t="shared" si="4"/>
        <v>8.657999999999999E-3</v>
      </c>
      <c r="K40" s="7">
        <v>320</v>
      </c>
      <c r="L40" s="7">
        <v>1.7999999999999999E-2</v>
      </c>
      <c r="M40" s="7">
        <v>0.72499999999999998</v>
      </c>
      <c r="N40" s="7">
        <f t="shared" si="5"/>
        <v>1.3049999999999999E-2</v>
      </c>
    </row>
    <row r="41" spans="1:14">
      <c r="C41" s="3" t="s">
        <v>13</v>
      </c>
      <c r="D41" s="6">
        <f>SUM(D34:D40)</f>
        <v>0.32569009999999998</v>
      </c>
      <c r="H41" s="3" t="s">
        <v>13</v>
      </c>
      <c r="I41" s="6">
        <f>SUM(I34:I40)</f>
        <v>0.40893119999999999</v>
      </c>
      <c r="M41" s="3" t="s">
        <v>13</v>
      </c>
      <c r="N41" s="6">
        <f>SUM(N34:N40)</f>
        <v>0.63394790000000001</v>
      </c>
    </row>
    <row r="42" spans="1:14">
      <c r="C42" t="s">
        <v>14</v>
      </c>
      <c r="D42" s="6">
        <f>D41*10</f>
        <v>3.256901</v>
      </c>
      <c r="H42" t="s">
        <v>14</v>
      </c>
      <c r="I42" s="6">
        <f>I41*10</f>
        <v>4.0893119999999996</v>
      </c>
      <c r="M42" t="s">
        <v>14</v>
      </c>
      <c r="N42" s="6">
        <f>N41*10</f>
        <v>6.3394789999999999</v>
      </c>
    </row>
    <row r="43" spans="1:14">
      <c r="C43" t="s">
        <v>15</v>
      </c>
      <c r="D43" t="s">
        <v>16</v>
      </c>
      <c r="H43" t="s">
        <v>15</v>
      </c>
      <c r="I43" t="s">
        <v>20</v>
      </c>
      <c r="M43" t="s">
        <v>15</v>
      </c>
      <c r="N43" t="s">
        <v>23</v>
      </c>
    </row>
  </sheetData>
  <mergeCells count="26">
    <mergeCell ref="H32:H33"/>
    <mergeCell ref="I32:I33"/>
    <mergeCell ref="K32:K33"/>
    <mergeCell ref="L32:L33"/>
    <mergeCell ref="M32:M33"/>
    <mergeCell ref="N32:N33"/>
    <mergeCell ref="A32:A33"/>
    <mergeCell ref="B32:B33"/>
    <mergeCell ref="C32:C33"/>
    <mergeCell ref="D32:D33"/>
    <mergeCell ref="F32:F33"/>
    <mergeCell ref="G32:G33"/>
    <mergeCell ref="H16:H17"/>
    <mergeCell ref="I16:I17"/>
    <mergeCell ref="K16:K17"/>
    <mergeCell ref="L16:L17"/>
    <mergeCell ref="M16:M17"/>
    <mergeCell ref="N16:N17"/>
    <mergeCell ref="A3:A4"/>
    <mergeCell ref="B3:G3"/>
    <mergeCell ref="A16:A17"/>
    <mergeCell ref="B16:B17"/>
    <mergeCell ref="C16:C17"/>
    <mergeCell ref="D16:D17"/>
    <mergeCell ref="F16:F17"/>
    <mergeCell ref="G16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spf(ekstrak)</vt:lpstr>
      <vt:lpstr>spf(fraksi n-heksan)</vt:lpstr>
      <vt:lpstr>spf(fraksi etil asetat)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2023-10-10T09:33:40Z</dcterms:created>
  <dcterms:modified xsi:type="dcterms:W3CDTF">2023-10-20T00:17:13Z</dcterms:modified>
</cp:coreProperties>
</file>